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<sst xmlns="http://schemas.openxmlformats.org/spreadsheetml/2006/main" count="100" uniqueCount="59">
  <si>
    <t>HOME TEAM:</t>
  </si>
  <si>
    <t>Oshkosh West</t>
  </si>
  <si>
    <t>COMMENTS:</t>
  </si>
  <si>
    <t>AWAY TEAM:</t>
  </si>
  <si>
    <t>Fond du Lac</t>
  </si>
  <si>
    <t>COACHES:</t>
  </si>
  <si>
    <t>Powers/Woeshnick</t>
  </si>
  <si>
    <t>CONDITIONS:</t>
  </si>
  <si>
    <t>64 degrees, sunny</t>
  </si>
  <si>
    <t>DATE/SITE:</t>
  </si>
  <si>
    <t>OCC</t>
  </si>
  <si>
    <t>Holes:</t>
  </si>
  <si>
    <t>Par:</t>
  </si>
  <si>
    <t xml:space="preserve">TEAM: </t>
  </si>
  <si>
    <t>TOTAL</t>
  </si>
  <si>
    <t>Appleton North</t>
  </si>
  <si>
    <t xml:space="preserve">Hailey Hammen </t>
  </si>
  <si>
    <t>Abbie Buelow</t>
  </si>
  <si>
    <t>Kennedy Footit</t>
  </si>
  <si>
    <t xml:space="preserve">Kennedy Kohlman </t>
  </si>
  <si>
    <t>Ava Wesenberg</t>
  </si>
  <si>
    <t>Alyssa Faubel</t>
  </si>
  <si>
    <t>Andrea Czerwinski</t>
  </si>
  <si>
    <t xml:space="preserve">Mahri Lorbach </t>
  </si>
  <si>
    <t>Valerie Mantia</t>
  </si>
  <si>
    <t xml:space="preserve">Presley Johnson </t>
  </si>
  <si>
    <t>*</t>
  </si>
  <si>
    <t>Sophia Olmsted</t>
  </si>
  <si>
    <t>Erica Gerstner</t>
  </si>
  <si>
    <t xml:space="preserve">Delenay Anderson </t>
  </si>
  <si>
    <t>Ahsley Pfeiffer</t>
  </si>
  <si>
    <t xml:space="preserve">Elanor Kirkau </t>
  </si>
  <si>
    <t>Aurora Barber</t>
  </si>
  <si>
    <t>Fox Valley Association</t>
  </si>
  <si>
    <t>Varsity</t>
  </si>
  <si>
    <t>Match Date:</t>
  </si>
  <si>
    <t>Report Date:</t>
  </si>
  <si>
    <t xml:space="preserve">          Team Score</t>
  </si>
  <si>
    <t>School Reporting:</t>
  </si>
  <si>
    <t>-----&gt;</t>
  </si>
  <si>
    <t xml:space="preserve"> </t>
  </si>
  <si>
    <t>Opponent:</t>
  </si>
  <si>
    <t>FDL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</si>
  <si>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</si>
  <si>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</si>
  <si>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</si>
  <si>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</si>
  <si>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</si>
  <si>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</si>
  <si>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</si>
  <si>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</si>
  <si>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</si>
  <si>
    <t>OW</t>
  </si>
  <si>
    <t xml:space="preserve">Kennedy Footit </t>
  </si>
  <si>
    <t xml:space="preserve">OW </t>
  </si>
  <si>
    <t xml:space="preserve">Alyssa Faubel </t>
  </si>
  <si>
    <t xml:space="preserve">FDL </t>
  </si>
  <si>
    <t xml:space="preserve">Andrea Czerwinski </t>
  </si>
  <si>
    <t>DNF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</si>
</sst>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b/>
      <sz val="14.0"/>
      <name val="Verdana"/>
    </font>
    <font>
      <b/>
      <sz val="8.0"/>
      <name val="Verdana"/>
    </font>
    <font>
      <name val="Verdana"/>
    </font>
    <font>
      <color rgb="FF000000"/>
      <name val="Arial"/>
    </font>
    <font>
      <sz val="10.0"/>
      <name val="Arial"/>
    </font>
    <font>
      <sz val="7.0"/>
      <color rgb="FFFFFFFF"/>
      <name val="Verdana"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name val="Arial"/>
    </font>
    <font>
      <color rgb="FFFFFFFF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</fills>
  <borders count="2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13" fillId="0" fontId="2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shrinkToFit="0" vertical="center" wrapText="0"/>
    </xf>
    <xf borderId="15" fillId="2" fontId="7" numFmtId="0" xfId="0" applyAlignment="1" applyBorder="1" applyFont="1">
      <alignment readingOrder="0"/>
    </xf>
    <xf borderId="4" fillId="0" fontId="7" numFmtId="0" xfId="0" applyAlignment="1" applyBorder="1" applyFont="1">
      <alignment horizontal="center" readingOrder="0"/>
    </xf>
    <xf borderId="0" fillId="0" fontId="1" numFmtId="0" xfId="0" applyAlignment="1" applyFont="1">
      <alignment horizontal="center"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14" fillId="0" fontId="7" numFmtId="0" xfId="0" applyAlignment="1" applyBorder="1" applyFont="1">
      <alignment horizontal="center" readingOrder="0"/>
    </xf>
    <xf borderId="15" fillId="0" fontId="8" numFmtId="0" xfId="0" applyAlignment="1" applyBorder="1" applyFont="1">
      <alignment horizontal="left" readingOrder="0"/>
    </xf>
    <xf borderId="16" fillId="3" fontId="2" numFmtId="0" xfId="0" applyAlignment="1" applyBorder="1" applyFill="1" applyFont="1">
      <alignment horizontal="center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2" fontId="2" numFmtId="0" xfId="0" applyAlignment="1" applyBorder="1" applyFont="1">
      <alignment horizontal="center" shrinkToFit="0" vertical="center" wrapText="0"/>
    </xf>
    <xf borderId="19" fillId="3" fontId="2" numFmtId="0" xfId="0" applyAlignment="1" applyBorder="1" applyFont="1">
      <alignment horizontal="center" shrinkToFit="0" vertical="center" wrapText="0"/>
    </xf>
    <xf borderId="1" fillId="2" fontId="9" numFmtId="0" xfId="0" applyAlignment="1" applyBorder="1" applyFont="1">
      <alignment horizontal="left" readingOrder="0" shrinkToFit="0" vertical="center" wrapText="0"/>
    </xf>
    <xf borderId="5" fillId="4" fontId="10" numFmtId="0" xfId="0" applyAlignment="1" applyBorder="1" applyFill="1" applyFont="1">
      <alignment horizontal="center" shrinkToFit="0" vertical="center" wrapText="0"/>
    </xf>
    <xf borderId="12" fillId="0" fontId="2" numFmtId="0" xfId="0" applyAlignment="1" applyBorder="1" applyFont="1">
      <alignment horizontal="center" readingOrder="0" shrinkToFit="0" vertical="center" wrapText="0"/>
    </xf>
    <xf borderId="1" fillId="2" fontId="9" numFmtId="0" xfId="0" applyAlignment="1" applyBorder="1" applyFont="1">
      <alignment horizontal="left" readingOrder="0" shrinkToFit="0" vertical="center" wrapText="1"/>
    </xf>
    <xf borderId="12" fillId="0" fontId="2" numFmtId="0" xfId="0" applyAlignment="1" applyBorder="1" applyFont="1">
      <alignment horizontal="center" shrinkToFit="0" vertical="center" wrapText="0"/>
    </xf>
    <xf borderId="1" fillId="0" fontId="9" numFmtId="0" xfId="0" applyAlignment="1" applyBorder="1" applyFont="1">
      <alignment readingOrder="0" shrinkToFit="0" vertical="center" wrapText="0"/>
    </xf>
    <xf borderId="1" fillId="0" fontId="7" numFmtId="0" xfId="0" applyAlignment="1" applyBorder="1" applyFont="1">
      <alignment horizontal="center" readingOrder="0"/>
    </xf>
    <xf borderId="1" fillId="0" fontId="7" numFmtId="0" xfId="0" applyAlignment="1" applyBorder="1" applyFont="1">
      <alignment readingOrder="0" shrinkToFit="0" wrapText="0"/>
    </xf>
    <xf borderId="12" fillId="0" fontId="7" numFmtId="0" xfId="0" applyAlignment="1" applyBorder="1" applyFont="1">
      <alignment readingOrder="0" shrinkToFit="0" wrapText="0"/>
    </xf>
    <xf borderId="19" fillId="4" fontId="2" numFmtId="0" xfId="0" applyAlignment="1" applyBorder="1" applyFont="1">
      <alignment horizontal="center" shrinkToFit="0" vertical="center" wrapText="0"/>
    </xf>
    <xf borderId="0" fillId="0" fontId="11" numFmtId="0" xfId="0" applyAlignment="1" applyFont="1">
      <alignment horizontal="center" shrinkToFit="0" vertical="center" wrapText="0"/>
    </xf>
    <xf borderId="5" fillId="2" fontId="11" numFmtId="0" xfId="0" applyAlignment="1" applyBorder="1" applyFont="1">
      <alignment shrinkToFit="0" vertical="center" wrapText="0"/>
    </xf>
    <xf borderId="0" fillId="0" fontId="12" numFmtId="0" xfId="0" applyAlignment="1" applyFont="1">
      <alignment horizontal="center" shrinkToFit="0" wrapText="1"/>
    </xf>
    <xf borderId="0" fillId="0" fontId="13" numFmtId="0" xfId="0" applyAlignment="1" applyFont="1">
      <alignment vertical="bottom"/>
    </xf>
    <xf borderId="0" fillId="0" fontId="14" numFmtId="0" xfId="0" applyAlignment="1" applyFont="1">
      <alignment horizontal="center" shrinkToFit="0" wrapText="1"/>
    </xf>
    <xf borderId="0" fillId="0" fontId="15" numFmtId="0" xfId="0" applyAlignment="1" applyFont="1">
      <alignment vertical="bottom"/>
    </xf>
    <xf borderId="20" fillId="0" fontId="15" numFmtId="0" xfId="0" applyAlignment="1" applyBorder="1" applyFont="1">
      <alignment vertical="bottom"/>
    </xf>
    <xf borderId="21" fillId="0" fontId="7" numFmtId="0" xfId="0" applyAlignment="1" applyBorder="1" applyFont="1">
      <alignment shrinkToFit="0" wrapText="0"/>
    </xf>
    <xf borderId="20" fillId="5" fontId="7" numFmtId="15" xfId="0" applyAlignment="1" applyBorder="1" applyFill="1" applyFont="1" applyNumberFormat="1">
      <alignment horizontal="left" readingOrder="0" shrinkToFit="0" wrapText="0"/>
    </xf>
    <xf borderId="20" fillId="0" fontId="3" numFmtId="0" xfId="0" applyBorder="1" applyFont="1"/>
    <xf borderId="22" fillId="0" fontId="3" numFmtId="0" xfId="0" applyBorder="1" applyFont="1"/>
    <xf borderId="0" fillId="0" fontId="7" numFmtId="0" xfId="0" applyAlignment="1" applyFont="1">
      <alignment horizontal="right" shrinkToFit="0" wrapText="0"/>
    </xf>
    <xf borderId="0" fillId="0" fontId="7" numFmtId="14" xfId="0" applyAlignment="1" applyFont="1" applyNumberFormat="1">
      <alignment horizontal="left" readingOrder="0" shrinkToFit="0" wrapText="1"/>
    </xf>
    <xf borderId="0" fillId="0" fontId="7" numFmtId="0" xfId="0" applyAlignment="1" applyFont="1">
      <alignment vertical="bottom"/>
    </xf>
    <xf borderId="20" fillId="0" fontId="7" numFmtId="0" xfId="0" applyAlignment="1" applyBorder="1" applyFont="1">
      <alignment vertical="bottom"/>
    </xf>
    <xf borderId="0" fillId="0" fontId="7" numFmtId="0" xfId="0" applyAlignment="1" applyFont="1">
      <alignment horizontal="center" shrinkToFit="0" wrapText="0"/>
    </xf>
    <xf borderId="20" fillId="5" fontId="7" numFmtId="0" xfId="0" applyAlignment="1" applyBorder="1" applyFont="1">
      <alignment horizontal="left" readingOrder="0" shrinkToFit="0" wrapText="0"/>
    </xf>
    <xf borderId="21" fillId="0" fontId="7" numFmtId="0" xfId="0" applyAlignment="1" applyBorder="1" applyFont="1">
      <alignment horizontal="center" shrinkToFit="0" wrapText="0"/>
    </xf>
    <xf borderId="22" fillId="5" fontId="7" numFmtId="0" xfId="0" applyAlignment="1" applyBorder="1" applyFont="1">
      <alignment horizontal="center" readingOrder="0" shrinkToFit="0" wrapText="0"/>
    </xf>
    <xf borderId="0" fillId="0" fontId="16" numFmtId="0" xfId="0" applyAlignment="1" applyFont="1">
      <alignment shrinkToFit="0" wrapText="0"/>
    </xf>
    <xf borderId="21" fillId="0" fontId="7" numFmtId="0" xfId="0" applyAlignment="1" applyBorder="1" applyFont="1">
      <alignment vertical="bottom"/>
    </xf>
    <xf borderId="21" fillId="0" fontId="17" numFmtId="0" xfId="0" applyAlignment="1" applyBorder="1" applyFont="1">
      <alignment horizontal="center" shrinkToFit="0" wrapText="0"/>
    </xf>
    <xf borderId="23" fillId="0" fontId="17" numFmtId="0" xfId="0" applyAlignment="1" applyBorder="1" applyFont="1">
      <alignment shrinkToFit="0" wrapText="0"/>
    </xf>
    <xf borderId="22" fillId="0" fontId="17" numFmtId="0" xfId="0" applyAlignment="1" applyBorder="1" applyFont="1">
      <alignment horizontal="center" shrinkToFit="0" wrapText="0"/>
    </xf>
    <xf borderId="24" fillId="5" fontId="7" numFmtId="0" xfId="0" applyAlignment="1" applyBorder="1" applyFont="1">
      <alignment readingOrder="0" vertical="bottom"/>
    </xf>
    <xf borderId="25" fillId="5" fontId="7" numFmtId="0" xfId="0" applyAlignment="1" applyBorder="1" applyFont="1">
      <alignment horizontal="center" readingOrder="0" vertical="bottom"/>
    </xf>
    <xf borderId="22" fillId="5" fontId="7" numFmtId="0" xfId="0" applyAlignment="1" applyBorder="1" applyFont="1">
      <alignment horizontal="center" shrinkToFit="0" wrapText="0"/>
    </xf>
    <xf borderId="0" fillId="0" fontId="18" numFmtId="0" xfId="0" applyAlignment="1" applyFont="1">
      <alignment horizontal="right" shrinkToFit="0" wrapText="0"/>
    </xf>
    <xf borderId="23" fillId="5" fontId="7" numFmtId="0" xfId="0" applyAlignment="1" applyBorder="1" applyFont="1">
      <alignment readingOrder="0" vertical="bottom"/>
    </xf>
    <xf borderId="22" fillId="5" fontId="7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3.44"/>
    <col customWidth="1" min="2" max="10" width="2.44"/>
    <col customWidth="1" min="11" max="11" width="5.22"/>
    <col customWidth="1" min="12" max="12" width="2.89"/>
    <col customWidth="1" min="13" max="13" width="16.44"/>
    <col customWidth="1" min="14" max="22" width="2.44"/>
    <col customWidth="1" min="23" max="23" width="4.56"/>
    <col customWidth="1" min="24" max="24" width="2.89"/>
    <col customWidth="1" min="25" max="25" width="8.56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/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3</v>
      </c>
      <c r="B2" s="2" t="s">
        <v>4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/>
      <c r="W2" s="13"/>
      <c r="X2" s="10"/>
      <c r="Y2" s="10"/>
      <c r="Z2" s="10"/>
    </row>
    <row r="3" ht="21.0" customHeight="1">
      <c r="A3" s="10"/>
      <c r="B3" s="14"/>
      <c r="L3" s="15"/>
      <c r="M3" s="16"/>
      <c r="N3" s="17"/>
      <c r="O3" s="18"/>
      <c r="P3" s="18"/>
      <c r="Q3" s="18"/>
      <c r="R3" s="18"/>
      <c r="S3" s="18"/>
      <c r="T3" s="18"/>
      <c r="U3" s="18"/>
      <c r="V3" s="18"/>
      <c r="W3" s="19"/>
      <c r="X3" s="10"/>
      <c r="Y3" s="10"/>
      <c r="Z3" s="10"/>
    </row>
    <row r="4" ht="21.0" customHeight="1">
      <c r="A4" s="1" t="s">
        <v>5</v>
      </c>
      <c r="B4" s="2" t="s">
        <v>6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7</v>
      </c>
      <c r="N4" s="20" t="s">
        <v>8</v>
      </c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9</v>
      </c>
      <c r="B5" s="21">
        <v>45418.0</v>
      </c>
      <c r="C5" s="3"/>
      <c r="D5" s="3"/>
      <c r="E5" s="3"/>
      <c r="F5" s="3"/>
      <c r="G5" s="2" t="s">
        <v>10</v>
      </c>
      <c r="H5" s="3"/>
      <c r="I5" s="3"/>
      <c r="J5" s="3"/>
      <c r="K5" s="4"/>
      <c r="L5" s="5"/>
      <c r="M5" s="11"/>
      <c r="N5" s="22"/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3"/>
      <c r="M6" s="16"/>
      <c r="N6" s="17"/>
      <c r="O6" s="18"/>
      <c r="P6" s="18"/>
      <c r="Q6" s="18"/>
      <c r="R6" s="18"/>
      <c r="S6" s="18"/>
      <c r="T6" s="18"/>
      <c r="U6" s="18"/>
      <c r="V6" s="18"/>
      <c r="W6" s="19"/>
      <c r="X6" s="10"/>
      <c r="Y6" s="10"/>
      <c r="Z6" s="10"/>
    </row>
    <row r="7" ht="21.0" customHeight="1">
      <c r="A7" s="24" t="s">
        <v>11</v>
      </c>
      <c r="B7" s="25">
        <v>1.0</v>
      </c>
      <c r="C7" s="25">
        <v>2.0</v>
      </c>
      <c r="D7" s="25">
        <v>3.0</v>
      </c>
      <c r="E7" s="25">
        <v>4.0</v>
      </c>
      <c r="F7" s="25">
        <v>5.0</v>
      </c>
      <c r="G7" s="25">
        <v>6.0</v>
      </c>
      <c r="H7" s="25">
        <v>7.0</v>
      </c>
      <c r="I7" s="25">
        <v>8.0</v>
      </c>
      <c r="J7" s="25">
        <v>9.0</v>
      </c>
      <c r="K7" s="25"/>
      <c r="L7" s="26"/>
      <c r="M7" s="24" t="s">
        <v>11</v>
      </c>
      <c r="N7" s="25">
        <v>1.0</v>
      </c>
      <c r="O7" s="25">
        <v>2.0</v>
      </c>
      <c r="P7" s="25">
        <v>3.0</v>
      </c>
      <c r="Q7" s="25">
        <v>4.0</v>
      </c>
      <c r="R7" s="25">
        <v>5.0</v>
      </c>
      <c r="S7" s="25">
        <v>6.0</v>
      </c>
      <c r="T7" s="25">
        <v>7.0</v>
      </c>
      <c r="U7" s="25">
        <v>8.0</v>
      </c>
      <c r="V7" s="25">
        <v>9.0</v>
      </c>
      <c r="W7" s="25"/>
      <c r="X7" s="10"/>
      <c r="Y7" s="10"/>
      <c r="Z7" s="10"/>
    </row>
    <row r="8" ht="21.0" customHeight="1">
      <c r="A8" s="24" t="s">
        <v>12</v>
      </c>
      <c r="B8" s="27">
        <v>4.0</v>
      </c>
      <c r="C8" s="27">
        <v>4.0</v>
      </c>
      <c r="D8" s="27">
        <v>4.0</v>
      </c>
      <c r="E8" s="27">
        <v>5.0</v>
      </c>
      <c r="F8" s="27">
        <v>3.0</v>
      </c>
      <c r="G8" s="27">
        <v>5.0</v>
      </c>
      <c r="H8" s="27">
        <v>4.0</v>
      </c>
      <c r="I8" s="27">
        <v>3.0</v>
      </c>
      <c r="J8" s="27">
        <v>4.0</v>
      </c>
      <c r="K8" s="28">
        <f>SUM(B8:J8)</f>
        <v>36</v>
      </c>
      <c r="L8" s="29"/>
      <c r="M8" s="24" t="s">
        <v>12</v>
      </c>
      <c r="N8" s="27">
        <v>4.0</v>
      </c>
      <c r="O8" s="27">
        <v>4.0</v>
      </c>
      <c r="P8" s="27">
        <v>4.0</v>
      </c>
      <c r="Q8" s="27">
        <v>5.0</v>
      </c>
      <c r="R8" s="27">
        <v>3.0</v>
      </c>
      <c r="S8" s="27">
        <v>5.0</v>
      </c>
      <c r="T8" s="27">
        <v>4.0</v>
      </c>
      <c r="U8" s="27">
        <v>3.0</v>
      </c>
      <c r="V8" s="27">
        <v>4.0</v>
      </c>
      <c r="W8" s="28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0" t="s">
        <v>13</v>
      </c>
      <c r="B10" s="22" t="s">
        <v>1</v>
      </c>
      <c r="J10" s="10"/>
      <c r="K10" s="31" t="s">
        <v>14</v>
      </c>
      <c r="L10" s="32"/>
      <c r="M10" s="30" t="s">
        <v>13</v>
      </c>
      <c r="N10" s="33" t="s">
        <v>15</v>
      </c>
      <c r="O10" s="18"/>
      <c r="P10" s="18"/>
      <c r="Q10" s="18"/>
      <c r="R10" s="18"/>
      <c r="S10" s="18"/>
      <c r="T10" s="18"/>
      <c r="U10" s="18"/>
      <c r="V10" s="10"/>
      <c r="W10" s="34" t="s">
        <v>14</v>
      </c>
      <c r="X10" s="10"/>
      <c r="Y10" s="10"/>
      <c r="Z10" s="10"/>
    </row>
    <row r="11" ht="21.0" customHeight="1">
      <c r="A11" s="35" t="s">
        <v>16</v>
      </c>
      <c r="B11" s="36">
        <v>8.0</v>
      </c>
      <c r="C11" s="36">
        <v>5.0</v>
      </c>
      <c r="D11" s="36">
        <v>6.0</v>
      </c>
      <c r="E11" s="36">
        <v>6.0</v>
      </c>
      <c r="F11" s="36">
        <v>5.0</v>
      </c>
      <c r="G11" s="36">
        <v>8.0</v>
      </c>
      <c r="H11" s="36">
        <v>8.0</v>
      </c>
      <c r="I11" s="36">
        <v>4.0</v>
      </c>
      <c r="J11" s="36">
        <v>5.0</v>
      </c>
      <c r="K11" s="24">
        <f t="shared" ref="K11:K15" si="1">SUM(B11:J11)</f>
        <v>55</v>
      </c>
      <c r="L11" s="37"/>
      <c r="M11" s="38" t="s">
        <v>17</v>
      </c>
      <c r="N11" s="27">
        <v>6.0</v>
      </c>
      <c r="O11" s="27">
        <v>5.0</v>
      </c>
      <c r="P11" s="27">
        <v>7.0</v>
      </c>
      <c r="Q11" s="27">
        <v>8.0</v>
      </c>
      <c r="R11" s="27">
        <v>6.0</v>
      </c>
      <c r="S11" s="27">
        <v>7.0</v>
      </c>
      <c r="T11" s="27">
        <v>6.0</v>
      </c>
      <c r="U11" s="27">
        <v>3.0</v>
      </c>
      <c r="V11" s="27">
        <v>5.0</v>
      </c>
      <c r="W11" s="24">
        <f t="shared" ref="W11:W15" si="2">SUM(N11:V11)</f>
        <v>53</v>
      </c>
      <c r="X11" s="10"/>
      <c r="Y11" s="10"/>
      <c r="Z11" s="10"/>
    </row>
    <row r="12" ht="21.0" customHeight="1">
      <c r="A12" s="35" t="s">
        <v>18</v>
      </c>
      <c r="B12" s="39">
        <v>7.0</v>
      </c>
      <c r="C12" s="39">
        <v>8.0</v>
      </c>
      <c r="D12" s="39">
        <v>10.0</v>
      </c>
      <c r="E12" s="39">
        <v>9.0</v>
      </c>
      <c r="F12" s="39">
        <v>5.0</v>
      </c>
      <c r="G12" s="39">
        <v>7.0</v>
      </c>
      <c r="H12" s="39">
        <v>6.0</v>
      </c>
      <c r="I12" s="39">
        <v>3.0</v>
      </c>
      <c r="J12" s="39">
        <v>6.0</v>
      </c>
      <c r="K12" s="24">
        <f t="shared" si="1"/>
        <v>61</v>
      </c>
      <c r="L12" s="37"/>
      <c r="M12" s="38" t="s">
        <v>19</v>
      </c>
      <c r="N12" s="27">
        <v>10.0</v>
      </c>
      <c r="O12" s="27">
        <v>6.0</v>
      </c>
      <c r="P12" s="27">
        <v>9.0</v>
      </c>
      <c r="Q12" s="27">
        <v>11.0</v>
      </c>
      <c r="R12" s="27">
        <v>5.0</v>
      </c>
      <c r="S12" s="27">
        <v>7.0</v>
      </c>
      <c r="T12" s="27">
        <v>8.0</v>
      </c>
      <c r="U12" s="27">
        <v>11.0</v>
      </c>
      <c r="V12" s="27">
        <v>8.0</v>
      </c>
      <c r="W12" s="24">
        <f t="shared" si="2"/>
        <v>75</v>
      </c>
      <c r="X12" s="10"/>
      <c r="Y12" s="10"/>
      <c r="Z12" s="10"/>
    </row>
    <row r="13" ht="21.0" customHeight="1">
      <c r="A13" s="35" t="s">
        <v>20</v>
      </c>
      <c r="B13" s="39">
        <v>9.0</v>
      </c>
      <c r="C13" s="39">
        <v>8.0</v>
      </c>
      <c r="D13" s="39">
        <v>10.0</v>
      </c>
      <c r="E13" s="39">
        <v>9.0</v>
      </c>
      <c r="F13" s="39">
        <v>4.0</v>
      </c>
      <c r="G13" s="39">
        <v>9.0</v>
      </c>
      <c r="H13" s="39">
        <v>9.0</v>
      </c>
      <c r="I13" s="39">
        <v>6.0</v>
      </c>
      <c r="J13" s="39">
        <v>11.0</v>
      </c>
      <c r="K13" s="24">
        <f t="shared" si="1"/>
        <v>75</v>
      </c>
      <c r="L13" s="37"/>
      <c r="M13" s="38" t="s">
        <v>21</v>
      </c>
      <c r="N13" s="27">
        <v>9.0</v>
      </c>
      <c r="O13" s="27">
        <v>7.0</v>
      </c>
      <c r="P13" s="27">
        <v>6.0</v>
      </c>
      <c r="Q13" s="27">
        <v>8.0</v>
      </c>
      <c r="R13" s="27">
        <v>4.0</v>
      </c>
      <c r="S13" s="27">
        <v>9.0</v>
      </c>
      <c r="T13" s="27">
        <v>7.0</v>
      </c>
      <c r="U13" s="27">
        <v>5.0</v>
      </c>
      <c r="V13" s="27">
        <v>6.0</v>
      </c>
      <c r="W13" s="24">
        <f t="shared" si="2"/>
        <v>61</v>
      </c>
      <c r="X13" s="10"/>
      <c r="Y13" s="10"/>
      <c r="Z13" s="10"/>
    </row>
    <row r="14" ht="21.0" customHeight="1">
      <c r="A14" s="40" t="s">
        <v>22</v>
      </c>
      <c r="B14" s="39">
        <v>15.0</v>
      </c>
      <c r="C14" s="39">
        <v>9.0</v>
      </c>
      <c r="D14" s="39">
        <v>11.0</v>
      </c>
      <c r="E14" s="39">
        <v>11.0</v>
      </c>
      <c r="F14" s="39">
        <v>6.0</v>
      </c>
      <c r="G14" s="39">
        <v>15.0</v>
      </c>
      <c r="H14" s="39">
        <v>11.0</v>
      </c>
      <c r="I14" s="39">
        <v>7.0</v>
      </c>
      <c r="J14" s="39">
        <v>10.0</v>
      </c>
      <c r="K14" s="24">
        <f t="shared" si="1"/>
        <v>95</v>
      </c>
      <c r="L14" s="37"/>
      <c r="M14" s="38" t="s">
        <v>23</v>
      </c>
      <c r="N14" s="27">
        <v>11.0</v>
      </c>
      <c r="O14" s="27">
        <v>15.0</v>
      </c>
      <c r="P14" s="27">
        <v>14.0</v>
      </c>
      <c r="Q14" s="27">
        <v>16.0</v>
      </c>
      <c r="R14" s="27">
        <v>8.0</v>
      </c>
      <c r="S14" s="27">
        <v>16.0</v>
      </c>
      <c r="T14" s="27">
        <v>11.0</v>
      </c>
      <c r="U14" s="27">
        <v>7.0</v>
      </c>
      <c r="V14" s="27">
        <v>9.0</v>
      </c>
      <c r="W14" s="24">
        <f t="shared" si="2"/>
        <v>107</v>
      </c>
      <c r="X14" s="10"/>
      <c r="Y14" s="10"/>
      <c r="Z14" s="10"/>
    </row>
    <row r="15" ht="21.0" customHeight="1">
      <c r="A15" s="40" t="s">
        <v>24</v>
      </c>
      <c r="B15" s="39">
        <v>11.0</v>
      </c>
      <c r="C15" s="39">
        <v>8.0</v>
      </c>
      <c r="D15" s="39">
        <v>7.0</v>
      </c>
      <c r="E15" s="39">
        <v>8.0</v>
      </c>
      <c r="F15" s="39">
        <v>5.0</v>
      </c>
      <c r="G15" s="39">
        <v>7.0</v>
      </c>
      <c r="H15" s="39">
        <v>6.0</v>
      </c>
      <c r="I15" s="39">
        <v>4.0</v>
      </c>
      <c r="J15" s="39">
        <v>8.0</v>
      </c>
      <c r="K15" s="24">
        <f t="shared" si="1"/>
        <v>64</v>
      </c>
      <c r="L15" s="37"/>
      <c r="M15" s="38" t="s">
        <v>25</v>
      </c>
      <c r="N15" s="27">
        <v>999.0</v>
      </c>
      <c r="O15" s="27" t="s">
        <v>26</v>
      </c>
      <c r="P15" s="27" t="s">
        <v>26</v>
      </c>
      <c r="Q15" s="27" t="s">
        <v>26</v>
      </c>
      <c r="R15" s="27" t="s">
        <v>26</v>
      </c>
      <c r="S15" s="27" t="s">
        <v>26</v>
      </c>
      <c r="T15" s="27" t="s">
        <v>26</v>
      </c>
      <c r="U15" s="27" t="s">
        <v>26</v>
      </c>
      <c r="V15" s="27" t="s">
        <v>26</v>
      </c>
      <c r="W15" s="24">
        <f t="shared" si="2"/>
        <v>999</v>
      </c>
      <c r="X15" s="10"/>
      <c r="Y15" s="10"/>
      <c r="Z15" s="10"/>
    </row>
    <row r="16" ht="21.0" customHeight="1">
      <c r="B16" s="37"/>
      <c r="C16" s="37"/>
      <c r="D16" s="37"/>
      <c r="E16" s="37"/>
      <c r="F16" s="37"/>
      <c r="G16" s="37"/>
      <c r="H16" s="37"/>
      <c r="I16" s="37"/>
      <c r="J16" s="37"/>
      <c r="K16" s="41">
        <f>SUM(K11:K15)-MAX(K11:K15)</f>
        <v>255</v>
      </c>
      <c r="L16" s="42"/>
      <c r="M16" s="43"/>
      <c r="N16" s="43"/>
      <c r="O16" s="43"/>
      <c r="P16" s="43"/>
      <c r="Q16" s="43"/>
      <c r="R16" s="43"/>
      <c r="S16" s="43"/>
      <c r="T16" s="43"/>
      <c r="U16" s="43"/>
      <c r="V16" s="37"/>
      <c r="W16" s="44">
        <f>SUM(W11:W15)-MAX(W11:W15)</f>
        <v>296</v>
      </c>
      <c r="X16" s="10"/>
      <c r="Y16" s="10"/>
      <c r="Z16" s="10"/>
    </row>
    <row r="17" ht="21.0" customHeight="1">
      <c r="A17" s="45" t="s">
        <v>27</v>
      </c>
      <c r="B17" s="27">
        <v>10.0</v>
      </c>
      <c r="C17" s="27">
        <v>10.0</v>
      </c>
      <c r="D17" s="27">
        <v>10.0</v>
      </c>
      <c r="E17" s="27">
        <v>10.0</v>
      </c>
      <c r="F17" s="27">
        <v>7.0</v>
      </c>
      <c r="G17" s="27">
        <v>10.0</v>
      </c>
      <c r="H17" s="27">
        <v>10.0</v>
      </c>
      <c r="I17" s="27">
        <v>6.0</v>
      </c>
      <c r="J17" s="27">
        <v>7.0</v>
      </c>
      <c r="K17" s="24">
        <f t="shared" ref="K17:K23" si="3">SUM(B17:J17)</f>
        <v>80</v>
      </c>
      <c r="L17" s="46">
        <f t="shared" ref="L17:L23" si="4">RANK(K17,$K$17:$K$23,1)</f>
        <v>7</v>
      </c>
      <c r="M17" s="38" t="s">
        <v>28</v>
      </c>
      <c r="N17" s="27">
        <v>7.0</v>
      </c>
      <c r="O17" s="27">
        <v>7.0</v>
      </c>
      <c r="P17" s="27">
        <v>7.0</v>
      </c>
      <c r="Q17" s="27">
        <v>8.0</v>
      </c>
      <c r="R17" s="27">
        <v>6.0</v>
      </c>
      <c r="S17" s="27">
        <v>8.0</v>
      </c>
      <c r="T17" s="27">
        <v>7.0</v>
      </c>
      <c r="U17" s="27">
        <v>6.0</v>
      </c>
      <c r="V17" s="27">
        <v>6.0</v>
      </c>
      <c r="W17" s="47">
        <v>62.0</v>
      </c>
      <c r="X17" s="46">
        <f t="shared" ref="X17:X23" si="5">RANK(W17,$W$17:$W$23,1)</f>
        <v>1</v>
      </c>
      <c r="Y17" s="10"/>
      <c r="Z17" s="10"/>
    </row>
    <row r="18" ht="21.0" customHeight="1">
      <c r="A18" s="48" t="s">
        <v>29</v>
      </c>
      <c r="B18" s="27">
        <v>7.0</v>
      </c>
      <c r="C18" s="27">
        <v>7.0</v>
      </c>
      <c r="D18" s="27">
        <v>7.0</v>
      </c>
      <c r="E18" s="27">
        <v>8.0</v>
      </c>
      <c r="F18" s="27">
        <v>6.0</v>
      </c>
      <c r="G18" s="27">
        <v>8.0</v>
      </c>
      <c r="H18" s="27" t="s">
        <v>26</v>
      </c>
      <c r="I18" s="27" t="s">
        <v>26</v>
      </c>
      <c r="J18" s="27" t="s">
        <v>26</v>
      </c>
      <c r="K18" s="24">
        <f t="shared" si="3"/>
        <v>43</v>
      </c>
      <c r="L18" s="46">
        <f t="shared" si="4"/>
        <v>6</v>
      </c>
      <c r="M18" s="38" t="s">
        <v>30</v>
      </c>
      <c r="N18" s="27">
        <v>7.0</v>
      </c>
      <c r="O18" s="27">
        <v>7.0</v>
      </c>
      <c r="P18" s="27">
        <v>7.0</v>
      </c>
      <c r="Q18" s="27">
        <v>8.0</v>
      </c>
      <c r="R18" s="27">
        <v>5.0</v>
      </c>
      <c r="S18" s="27">
        <v>8.0</v>
      </c>
      <c r="T18" s="27" t="s">
        <v>26</v>
      </c>
      <c r="U18" s="27" t="s">
        <v>26</v>
      </c>
      <c r="V18" s="27" t="s">
        <v>26</v>
      </c>
      <c r="W18" s="49"/>
      <c r="X18" s="46" t="str">
        <f t="shared" si="5"/>
        <v>#N/A</v>
      </c>
      <c r="Y18" s="10"/>
      <c r="Z18" s="10"/>
    </row>
    <row r="19" ht="21.0" customHeight="1">
      <c r="A19" s="48"/>
      <c r="B19" s="27"/>
      <c r="C19" s="27"/>
      <c r="D19" s="27"/>
      <c r="E19" s="27"/>
      <c r="F19" s="27"/>
      <c r="G19" s="27"/>
      <c r="H19" s="27"/>
      <c r="I19" s="27"/>
      <c r="J19" s="27"/>
      <c r="K19" s="24">
        <f t="shared" si="3"/>
        <v>0</v>
      </c>
      <c r="L19" s="46">
        <f t="shared" si="4"/>
        <v>1</v>
      </c>
      <c r="M19" s="38" t="s">
        <v>31</v>
      </c>
      <c r="N19" s="27">
        <v>7.0</v>
      </c>
      <c r="O19" s="27">
        <v>7.0</v>
      </c>
      <c r="P19" s="27">
        <v>7.0</v>
      </c>
      <c r="Q19" s="27">
        <v>8.0</v>
      </c>
      <c r="R19" s="27">
        <v>5.0</v>
      </c>
      <c r="S19" s="27">
        <v>8.0</v>
      </c>
      <c r="T19" s="27" t="s">
        <v>26</v>
      </c>
      <c r="U19" s="27" t="s">
        <v>26</v>
      </c>
      <c r="V19" s="27" t="s">
        <v>26</v>
      </c>
      <c r="W19" s="49"/>
      <c r="X19" s="46" t="str">
        <f t="shared" si="5"/>
        <v>#N/A</v>
      </c>
      <c r="Y19" s="10"/>
      <c r="Z19" s="10"/>
    </row>
    <row r="20" ht="21.0" customHeight="1">
      <c r="A20" s="50"/>
      <c r="B20" s="51"/>
      <c r="C20" s="36"/>
      <c r="D20" s="36"/>
      <c r="E20" s="36"/>
      <c r="F20" s="36"/>
      <c r="G20" s="36"/>
      <c r="H20" s="36"/>
      <c r="I20" s="36"/>
      <c r="J20" s="36"/>
      <c r="K20" s="24">
        <f t="shared" si="3"/>
        <v>0</v>
      </c>
      <c r="L20" s="46">
        <f t="shared" si="4"/>
        <v>1</v>
      </c>
      <c r="M20" s="38" t="s">
        <v>32</v>
      </c>
      <c r="N20" s="27">
        <v>7.0</v>
      </c>
      <c r="O20" s="27">
        <v>7.0</v>
      </c>
      <c r="P20" s="27">
        <v>7.0</v>
      </c>
      <c r="Q20" s="27">
        <v>8.0</v>
      </c>
      <c r="R20" s="27">
        <v>5.0</v>
      </c>
      <c r="S20" s="27">
        <v>8.0</v>
      </c>
      <c r="T20" s="27" t="s">
        <v>26</v>
      </c>
      <c r="U20" s="27" t="s">
        <v>26</v>
      </c>
      <c r="V20" s="27" t="s">
        <v>26</v>
      </c>
      <c r="W20" s="49"/>
      <c r="X20" s="46" t="str">
        <f t="shared" si="5"/>
        <v>#N/A</v>
      </c>
      <c r="Y20" s="10"/>
      <c r="Z20" s="10"/>
    </row>
    <row r="21" ht="21.0" customHeight="1">
      <c r="A21" s="45"/>
      <c r="B21" s="27"/>
      <c r="C21" s="27"/>
      <c r="D21" s="27"/>
      <c r="E21" s="27"/>
      <c r="F21" s="27"/>
      <c r="G21" s="27"/>
      <c r="H21" s="27"/>
      <c r="I21" s="27"/>
      <c r="J21" s="27"/>
      <c r="K21" s="24">
        <f t="shared" si="3"/>
        <v>0</v>
      </c>
      <c r="L21" s="46">
        <f t="shared" si="4"/>
        <v>1</v>
      </c>
      <c r="M21" s="52"/>
      <c r="N21" s="27"/>
      <c r="O21" s="27"/>
      <c r="P21" s="27"/>
      <c r="Q21" s="27"/>
      <c r="R21" s="27"/>
      <c r="S21" s="27"/>
      <c r="T21" s="27"/>
      <c r="U21" s="27"/>
      <c r="V21" s="27"/>
      <c r="W21" s="49"/>
      <c r="X21" s="46" t="str">
        <f t="shared" si="5"/>
        <v>#N/A</v>
      </c>
      <c r="Y21" s="10"/>
      <c r="Z21" s="10"/>
    </row>
    <row r="22" ht="21.0" customHeight="1">
      <c r="A22" s="50"/>
      <c r="B22" s="27"/>
      <c r="C22" s="27"/>
      <c r="D22" s="27"/>
      <c r="E22" s="27"/>
      <c r="F22" s="27"/>
      <c r="G22" s="27"/>
      <c r="H22" s="27"/>
      <c r="I22" s="27"/>
      <c r="J22" s="27"/>
      <c r="K22" s="24">
        <f t="shared" si="3"/>
        <v>0</v>
      </c>
      <c r="L22" s="46">
        <f t="shared" si="4"/>
        <v>1</v>
      </c>
      <c r="M22" s="53"/>
      <c r="N22" s="27"/>
      <c r="O22" s="27"/>
      <c r="P22" s="27"/>
      <c r="Q22" s="27"/>
      <c r="R22" s="27"/>
      <c r="S22" s="27"/>
      <c r="T22" s="27"/>
      <c r="U22" s="27"/>
      <c r="V22" s="27"/>
      <c r="W22" s="49"/>
      <c r="X22" s="46" t="str">
        <f t="shared" si="5"/>
        <v>#N/A</v>
      </c>
      <c r="Y22" s="10"/>
      <c r="Z22" s="10"/>
    </row>
    <row r="23" ht="21.0" customHeight="1">
      <c r="A23" s="50"/>
      <c r="B23" s="27"/>
      <c r="C23" s="27"/>
      <c r="D23" s="27"/>
      <c r="E23" s="27"/>
      <c r="F23" s="27"/>
      <c r="G23" s="27"/>
      <c r="H23" s="27"/>
      <c r="I23" s="27"/>
      <c r="J23" s="27"/>
      <c r="K23" s="24">
        <f t="shared" si="3"/>
        <v>0</v>
      </c>
      <c r="L23" s="46">
        <f t="shared" si="4"/>
        <v>1</v>
      </c>
      <c r="M23" s="38"/>
      <c r="N23" s="27"/>
      <c r="O23" s="27"/>
      <c r="P23" s="27"/>
      <c r="Q23" s="27"/>
      <c r="R23" s="27"/>
      <c r="S23" s="27"/>
      <c r="T23" s="27"/>
      <c r="U23" s="27"/>
      <c r="V23" s="27"/>
      <c r="W23" s="49"/>
      <c r="X23" s="46" t="str">
        <f t="shared" si="5"/>
        <v>#N/A</v>
      </c>
      <c r="Y23" s="10"/>
      <c r="Z23" s="10"/>
    </row>
    <row r="24" ht="21.0" customHeight="1">
      <c r="A24" s="10"/>
      <c r="B24" s="37"/>
      <c r="C24" s="37"/>
      <c r="D24" s="37"/>
      <c r="E24" s="37"/>
      <c r="F24" s="37"/>
      <c r="G24" s="37"/>
      <c r="H24" s="37"/>
      <c r="I24" s="37"/>
      <c r="J24" s="37"/>
      <c r="K24" s="54">
        <f>IF(AND(COUNTIF(L17:L23,"&lt;5")&gt;=4,(COUNTIF(L17:L23,"4")&gt;1)),SUMIF(L17:L23,"&lt;4",K17:K23)+(SUMIF(L17:L23,"=4",K17:K23)/(COUNTIF(L17:L23,"4"))*1),
IF(AND(COUNTIF(L17:L23,"&lt;5")&gt;=4,(COUNTIF(L17:L23,"3")&gt;1)),SUMIF(L17:L23,"&lt;3",K17:K23)+(SUMIF(L17:L23,"=3",K17:K23)/(COUNTIF(L17:L23,"3"))*2),
IF(AND(COUNTIF(L17:L23,"&lt;5")&gt;=4,(COUNTIF(L17:L23,"2")&gt;2)),SUMIF(L17:L23,"&lt;2",K17:K23)+(SUMIF(L17:L23,"=2",K17:K23)/(COUNTIF(L17:L23,"2"))*3),
IF(COUNTIF(L17:L23,"=1")&gt;=4,((SUMIF(L17:L23,"=1",K17:K23)/COUNTIF(L17:L23,"1"))*4),
IF(COUNTIF(L17:L23,"&lt;5")=4,SUMIF(L17:L23,"&lt;5",K17:K23))))))</f>
        <v>0</v>
      </c>
      <c r="L24" s="55"/>
      <c r="M24" s="10"/>
      <c r="N24" s="37"/>
      <c r="O24" s="37"/>
      <c r="P24" s="37"/>
      <c r="Q24" s="37"/>
      <c r="R24" s="37"/>
      <c r="S24" s="37"/>
      <c r="T24" s="37"/>
      <c r="U24" s="37"/>
      <c r="V24" s="37"/>
      <c r="W24" s="54" t="b">
        <f>IF(AND(COUNTIF(X17:X23,"&lt;5")&gt;=4,(COUNTIF(X17:X23,"4")&gt;1)),SUMIF(X17:X23,"&lt;4",W17:W23)+(SUMIF(X17:X23,"=4",W17:W23)/(COUNTIF(X17:X23,"4"))*1),
IF(AND(COUNTIF(X17:X23,"&lt;5")&gt;=4,(COUNTIF(X17:X23,"3")&gt;1)),SUMIF(X17:X23,"&lt;3",W17:W23)+(SUMIF(X17:X23,"=3",W17:W23)/(COUNTIF(X17:X23,"3"))*2),
IF(AND(COUNTIF(X17:X23,"&lt;5")&gt;=4,(COUNTIF(X17:X23,"2")&gt;2)),SUMIF(X17:X23,"&lt;2",W17:W23)+(SUMIF(X17:X23,"=2",W17:W23)/(COUNTIF(X17:X23,"2"))*3),
IF(COUNTIF(X17:X23,"=1")&gt;=4,((SUMIF(X17:X23,"=1",W17:W23)/COUNTIF(X17:X23,"1"))*4),
IF(COUNTIF(X17:X23,"&lt;5")=4,SUMIF(X17:X23,"&lt;5",W17:W23))))))</f>
        <v>0</v>
      </c>
      <c r="X24" s="55"/>
      <c r="Y24" s="10"/>
      <c r="Z24" s="10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56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55"/>
      <c r="Y25" s="10"/>
      <c r="Z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3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23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3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23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23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23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3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3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3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3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3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3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3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3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3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3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3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3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3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3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3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3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3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3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3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3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3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3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3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3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3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3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3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3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3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3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3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3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3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3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3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3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3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3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3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3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3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3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3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3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3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3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3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3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3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3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3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3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3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3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3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3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3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3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3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3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3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3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3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3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3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3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3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3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3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3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3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3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3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3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3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3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3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3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3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3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3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3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3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3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3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3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3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3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3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3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3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3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3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3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3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3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3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3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3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3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3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3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3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3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3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3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3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3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3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3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3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3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3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3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3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3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3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3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3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3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3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3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3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3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3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3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3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3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3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3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3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3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3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3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3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3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3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3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3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3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3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3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3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3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3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3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3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3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3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3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3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3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3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3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3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3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3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3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3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3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3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3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3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3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3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3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3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3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3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3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3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3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3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3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3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3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3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3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3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3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3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3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3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3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3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3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3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3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3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3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3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3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3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3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3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3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3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3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3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3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3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3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3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3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3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3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3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3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3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3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3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3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3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3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3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3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3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3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3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3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3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3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3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3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3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3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3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3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3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3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3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3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3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3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3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3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3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3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3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3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3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3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3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3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3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3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3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3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3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3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3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3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3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3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3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3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3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3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3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3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3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3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3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3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3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3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3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3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3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3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3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3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3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3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3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3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3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3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3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3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3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3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3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3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3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3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3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3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3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3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3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3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3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3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3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3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3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3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3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3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3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3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3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3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3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3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3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3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3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3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3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3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3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3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3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3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3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3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3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3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3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3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3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3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3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3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3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3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3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3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3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3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3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3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3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3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3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3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3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3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3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3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3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3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3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3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3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3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3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3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3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3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3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3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3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3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3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3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3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3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3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3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3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3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3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3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3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3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3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3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3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3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3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3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3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3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3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3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3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3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3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3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3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3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3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3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3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3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3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3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3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3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3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3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3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3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3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3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3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3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3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3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3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3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3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3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3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3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3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3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3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3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3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3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3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3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3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3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3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3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3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3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3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3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3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3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3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3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3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3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3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3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3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3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3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3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3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3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3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3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3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3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3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3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3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3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3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3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3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3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3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3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3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3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3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3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3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3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3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3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3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3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3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3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3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3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3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3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3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3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3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3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3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3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3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3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3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3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3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3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3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3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3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3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3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3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3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3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3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3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3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3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3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3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3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3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3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3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3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3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3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3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3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3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3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3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3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3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3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3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3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3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3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3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3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3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3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3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3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3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3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3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3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3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3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3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3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3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3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3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3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3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3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3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3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3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3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3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3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3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3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3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3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3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3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3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3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3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3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3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3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3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3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3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3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3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3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3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3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3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3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3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3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3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3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3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3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3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3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3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3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3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3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3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3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3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3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3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3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3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3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3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3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3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3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3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3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3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3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3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3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3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3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3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3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3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3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3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3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3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3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3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3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3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3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3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3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3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3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3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3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3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3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3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3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3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3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3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3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3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3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3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3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3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3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3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3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3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3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3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3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3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3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3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3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3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3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3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3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3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3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3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3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3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3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3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3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3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3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3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3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3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3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3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3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3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3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3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3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3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3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3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3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3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3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3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3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3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3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3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3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3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3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3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3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3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3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3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3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3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3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3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3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3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3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3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3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3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3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3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3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3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3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3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3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3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3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3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3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3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3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3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3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3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3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3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3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3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3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3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3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3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3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3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3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3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3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3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3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3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3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3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3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3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3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3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3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3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3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3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3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3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3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3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3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3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3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3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3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3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3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3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3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3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3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3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3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3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3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3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3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3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3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3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3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3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3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3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3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3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3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3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3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3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3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3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3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3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3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3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3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3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3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3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3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3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3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3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3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3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3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3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3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3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3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3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3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3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3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3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3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3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3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3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3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3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3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3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3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3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3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3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3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3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3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3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3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3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3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3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3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3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3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3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3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3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3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3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3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3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3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3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3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3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3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3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3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3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3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3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3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3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3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3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3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3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3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3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3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3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3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3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3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3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3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3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3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3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3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3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3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3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3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3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3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3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3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3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3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3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3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3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3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3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3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3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3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3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3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3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3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3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3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3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3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3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3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3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3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3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3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3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3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3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3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3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3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3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3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3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3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3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3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3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3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3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3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3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3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3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3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3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3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3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3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3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3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3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3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3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3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3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3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3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3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3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3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3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3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3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3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3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3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3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3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3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3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3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3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3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3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3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3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3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3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3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3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3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3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3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3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3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3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3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3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3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3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3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3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3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3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3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3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3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3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3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3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3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3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3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3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3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3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3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3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3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3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57" t="s">
        <v>33</v>
      </c>
      <c r="E1" s="58"/>
      <c r="F1" s="59" t="s">
        <v>34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60"/>
      <c r="B2" s="61"/>
      <c r="C2" s="61"/>
      <c r="D2" s="61"/>
      <c r="E2" s="60"/>
      <c r="F2" s="60"/>
      <c r="G2" s="6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62" t="s">
        <v>35</v>
      </c>
      <c r="B3" s="63">
        <v>45525.0</v>
      </c>
      <c r="C3" s="64"/>
      <c r="D3" s="65"/>
      <c r="E3" s="66" t="s">
        <v>36</v>
      </c>
      <c r="F3" s="67">
        <v>45394.0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68"/>
      <c r="B4" s="68"/>
      <c r="C4" s="68"/>
      <c r="D4" s="68"/>
      <c r="E4" s="68"/>
      <c r="F4" s="68"/>
      <c r="G4" s="68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68"/>
      <c r="B5" s="69"/>
      <c r="C5" s="69"/>
      <c r="D5" s="69"/>
      <c r="E5" s="70" t="s">
        <v>37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62" t="s">
        <v>38</v>
      </c>
      <c r="B6" s="71" t="s">
        <v>1</v>
      </c>
      <c r="C6" s="64"/>
      <c r="D6" s="65"/>
      <c r="E6" s="72" t="s">
        <v>39</v>
      </c>
      <c r="F6" s="73">
        <v>255.0</v>
      </c>
      <c r="G6" s="70" t="s">
        <v>40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62" t="s">
        <v>41</v>
      </c>
      <c r="B7" s="71" t="s">
        <v>42</v>
      </c>
      <c r="C7" s="64"/>
      <c r="D7" s="65"/>
      <c r="E7" s="72" t="s">
        <v>39</v>
      </c>
      <c r="F7" s="73">
        <v>296.0</v>
      </c>
      <c r="G7" s="70" t="s">
        <v>40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68"/>
      <c r="B8" s="68"/>
      <c r="C8" s="68"/>
      <c r="D8" s="68"/>
      <c r="E8" s="68"/>
      <c r="F8" s="68"/>
      <c r="G8" s="68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74" t="s">
        <v>43</v>
      </c>
      <c r="B9" s="68"/>
      <c r="C9" s="68"/>
      <c r="D9" s="68"/>
      <c r="E9" s="68"/>
      <c r="F9" s="68"/>
      <c r="G9" s="68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68"/>
      <c r="B10" s="68"/>
      <c r="C10" s="68"/>
      <c r="D10" s="68"/>
      <c r="E10" s="68"/>
      <c r="F10" s="68"/>
      <c r="G10" s="6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75"/>
      <c r="B11" s="75"/>
      <c r="C11" s="76" t="s">
        <v>44</v>
      </c>
      <c r="D11" s="76" t="s">
        <v>45</v>
      </c>
      <c r="E11" s="76" t="s">
        <v>46</v>
      </c>
      <c r="F11" s="68"/>
      <c r="G11" s="68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77" t="s">
        <v>47</v>
      </c>
      <c r="B12" s="78" t="s">
        <v>48</v>
      </c>
      <c r="C12" s="78" t="s">
        <v>49</v>
      </c>
      <c r="D12" s="78" t="s">
        <v>50</v>
      </c>
      <c r="E12" s="78" t="s">
        <v>51</v>
      </c>
      <c r="F12" s="68"/>
      <c r="G12" s="68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79" t="s">
        <v>17</v>
      </c>
      <c r="B13" s="80" t="s">
        <v>42</v>
      </c>
      <c r="C13" s="80">
        <v>53.0</v>
      </c>
      <c r="D13" s="81">
        <f>IF(C13="","",IF(C13&lt;&gt;C14,F13,SUM(OFFSET(F13,0,0,COUNTIF(C13:C22,C13),1))/COUNTIF(C13:C22,C13)))</f>
        <v>10</v>
      </c>
      <c r="E13" s="73">
        <v>5.0</v>
      </c>
      <c r="F13" s="82">
        <v>10.0</v>
      </c>
      <c r="G13" s="68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83" t="s">
        <v>16</v>
      </c>
      <c r="B14" s="84" t="s">
        <v>52</v>
      </c>
      <c r="C14" s="80">
        <v>55.0</v>
      </c>
      <c r="D14" s="81">
        <f t="shared" ref="D14:D21" si="1">IF(C14="","",IF(C14=C13,D13,IF(C14&lt;&gt;C15,F14,SUM(OFFSET(F14,0,0,COUNTIF(C14:C23,C14),1))/COUNTIF(C14:C23,C14))))</f>
        <v>9</v>
      </c>
      <c r="E14" s="73">
        <v>4.0</v>
      </c>
      <c r="F14" s="82">
        <v>9.0</v>
      </c>
      <c r="G14" s="6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83" t="s">
        <v>53</v>
      </c>
      <c r="B15" s="84" t="s">
        <v>54</v>
      </c>
      <c r="C15" s="80">
        <v>61.0</v>
      </c>
      <c r="D15" s="81">
        <f t="shared" si="1"/>
        <v>7.5</v>
      </c>
      <c r="E15" s="73">
        <v>3.5</v>
      </c>
      <c r="F15" s="82">
        <v>8.0</v>
      </c>
      <c r="G15" s="68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83" t="s">
        <v>55</v>
      </c>
      <c r="B16" s="84" t="s">
        <v>56</v>
      </c>
      <c r="C16" s="80">
        <v>61.0</v>
      </c>
      <c r="D16" s="81">
        <f t="shared" si="1"/>
        <v>7.5</v>
      </c>
      <c r="E16" s="73">
        <v>3.5</v>
      </c>
      <c r="F16" s="82">
        <v>7.0</v>
      </c>
      <c r="G16" s="68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83" t="s">
        <v>24</v>
      </c>
      <c r="B17" s="84" t="s">
        <v>52</v>
      </c>
      <c r="C17" s="80">
        <v>64.0</v>
      </c>
      <c r="D17" s="81">
        <f t="shared" si="1"/>
        <v>6</v>
      </c>
      <c r="E17" s="73">
        <v>3.0</v>
      </c>
      <c r="F17" s="82">
        <v>6.0</v>
      </c>
      <c r="G17" s="68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83" t="s">
        <v>20</v>
      </c>
      <c r="B18" s="84" t="s">
        <v>52</v>
      </c>
      <c r="C18" s="80">
        <v>75.0</v>
      </c>
      <c r="D18" s="81">
        <f t="shared" si="1"/>
        <v>4.5</v>
      </c>
      <c r="E18" s="73">
        <v>2.5</v>
      </c>
      <c r="F18" s="82">
        <v>5.0</v>
      </c>
      <c r="G18" s="68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83" t="s">
        <v>19</v>
      </c>
      <c r="B19" s="84" t="s">
        <v>56</v>
      </c>
      <c r="C19" s="80">
        <v>75.0</v>
      </c>
      <c r="D19" s="81">
        <f t="shared" si="1"/>
        <v>4.5</v>
      </c>
      <c r="E19" s="73">
        <v>1.5</v>
      </c>
      <c r="F19" s="82">
        <v>4.0</v>
      </c>
      <c r="G19" s="68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83" t="s">
        <v>57</v>
      </c>
      <c r="B20" s="84" t="s">
        <v>52</v>
      </c>
      <c r="C20" s="80">
        <v>94.0</v>
      </c>
      <c r="D20" s="81">
        <f t="shared" si="1"/>
        <v>3</v>
      </c>
      <c r="E20" s="73">
        <v>2.0</v>
      </c>
      <c r="F20" s="82">
        <v>3.0</v>
      </c>
      <c r="G20" s="68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83" t="s">
        <v>23</v>
      </c>
      <c r="B21" s="84" t="s">
        <v>42</v>
      </c>
      <c r="C21" s="80">
        <v>107.0</v>
      </c>
      <c r="D21" s="81">
        <f t="shared" si="1"/>
        <v>2</v>
      </c>
      <c r="E21" s="81">
        <f t="shared" ref="E21:E22" si="2">IF(C21&gt;0,SUM(COUNTIFS($B$13:$B$22,"&lt;&gt;"&amp;B21,$C$13:$C$22,"&gt;"&amp;C21)+(0.5*SUM(COUNTIFS($B$13:$B$22,"&lt;&gt;"&amp;B21,$C$13:$C$22,C21)))),"")</f>
        <v>0</v>
      </c>
      <c r="F21" s="82">
        <v>2.0</v>
      </c>
      <c r="G21" s="68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83" t="s">
        <v>25</v>
      </c>
      <c r="B22" s="84" t="s">
        <v>42</v>
      </c>
      <c r="C22" s="80" t="s">
        <v>58</v>
      </c>
      <c r="D22" s="81"/>
      <c r="E22" s="81">
        <f t="shared" si="2"/>
        <v>0</v>
      </c>
      <c r="F22" s="82">
        <v>1.0</v>
      </c>
      <c r="G22" s="68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2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