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EAM" sheetId="1" r:id="rId4"/>
    <sheet state="visible" name="INDIVIDUAL" sheetId="2" r:id="rId5"/>
  </sheets>
  <definedNames/>
  <calcPr/>
</workbook>
</file>

<file path=xl/sharedStrings.xml><?xml version="1.0" encoding="utf-8"?>
<sst xmlns="http://schemas.openxmlformats.org/spreadsheetml/2006/main" count="107" uniqueCount="60">
  <si>
    <t>Pos</t>
  </si>
  <si>
    <t>Team</t>
  </si>
  <si>
    <t>Thru</t>
  </si>
  <si>
    <t>Total</t>
  </si>
  <si>
    <t>Score</t>
  </si>
  <si>
    <t>Cambridge  (1)
Blue Jays (Capitol)</t>
  </si>
  <si>
    <t>Lodi  (2)
Blue Devils (Capitol)</t>
  </si>
  <si>
    <t>Columbus  (2)
Cardinals (Capitol)</t>
  </si>
  <si>
    <t>New Glarus  (1)
Glarner Knights (Capitol)</t>
  </si>
  <si>
    <t>Monticello  (2)
Ponies (Six Rivers)</t>
  </si>
  <si>
    <t>Lakeside Lutheran  (2)
Warriors (Capitol)</t>
  </si>
  <si>
    <t>Watertown Luther Prep  (2)
Phoenix (Capitol)</t>
  </si>
  <si>
    <t>Lake Mills  (1)
L-Cats (Capitol)</t>
  </si>
  <si>
    <t>Wisconsin Heights  (3)
Vanguards (Capitol)</t>
  </si>
  <si>
    <t>Player</t>
  </si>
  <si>
    <t>Nick Buckman  (JR)
Cambridge</t>
  </si>
  <si>
    <t>F</t>
  </si>
  <si>
    <t>Kian Bystol-Flores  (FR)
Cambridge</t>
  </si>
  <si>
    <t>Kogen Baron  (SO)
Lodi</t>
  </si>
  <si>
    <t>Haley Thoeny  (SR)
Lodi</t>
  </si>
  <si>
    <t>Cade Nottestad  (SO)
Cambridge</t>
  </si>
  <si>
    <t>Bailey Clark  (SR)
Lodi</t>
  </si>
  <si>
    <t>Josh Potter  (SO)
Monticello</t>
  </si>
  <si>
    <t>Tony Genco  (JR)
Columbus</t>
  </si>
  <si>
    <t>Corey Vick  (SR)
Columbus</t>
  </si>
  <si>
    <t>Max Heth  (SR)
Cambridge</t>
  </si>
  <si>
    <t>Zak Arnett  (SR)
New Glarus</t>
  </si>
  <si>
    <t>Matt Buckman  (FR)
Cambridge</t>
  </si>
  <si>
    <t>Brandon Kreutz   (JR)
Lakeside Lutheran</t>
  </si>
  <si>
    <t>Bear Deavers  (SR)
Lakeside Lutheran</t>
  </si>
  <si>
    <t>Walter Beld  (SO)
Lodi</t>
  </si>
  <si>
    <t>Brian Meitzner  (JR)
Lodi</t>
  </si>
  <si>
    <t>Ethan Schmidt  (JR)
Watertown Luther Prep</t>
  </si>
  <si>
    <t>Peyton Smith  (SO)
Monticello</t>
  </si>
  <si>
    <t>Tyler Schluter  (JR)
Columbus</t>
  </si>
  <si>
    <t>Nolan Bodenstein  (JR)
New Glarus</t>
  </si>
  <si>
    <t>Ben Lukszys  (SR)
New Glarus</t>
  </si>
  <si>
    <t>Carter Siegenthaler  (SR)
New Glarus</t>
  </si>
  <si>
    <t>Malachi Neumann  (SR)
Watertown Luther Prep</t>
  </si>
  <si>
    <t>Andrew Pietrykowski  (JR)
Wisconsin Heights</t>
  </si>
  <si>
    <t>Aidan Holcomb  (SR)
Wisconsin Heights</t>
  </si>
  <si>
    <t>Jackson Erstad  (FR)
New Glarus</t>
  </si>
  <si>
    <t>Grant Grossen  (JR)
Monticello</t>
  </si>
  <si>
    <t>Noah Weidner  (SO)
Lakeside Lutheran</t>
  </si>
  <si>
    <t>Casey Hagen  (SO)
Monticello</t>
  </si>
  <si>
    <t>Mason Levake  (JR)
Lake Mills</t>
  </si>
  <si>
    <t>Samuel DeBruin  (JR)
Watertown Luther Prep</t>
  </si>
  <si>
    <t>Keyton Hemling  (JR)
Columbus</t>
  </si>
  <si>
    <t>Noah Bickelhaupt   (SR)
Watertown Luther Prep</t>
  </si>
  <si>
    <t>Reid Nolden  (SO)
Monticello</t>
  </si>
  <si>
    <t>Cooper Jensen  (SO)
Lakeside Lutheran</t>
  </si>
  <si>
    <t>Will Popp  (SR)
Lakeside Lutheran</t>
  </si>
  <si>
    <t>Mathew Nelson  (SR)
Lake Mills</t>
  </si>
  <si>
    <t>Titus Doletzky  (SR)
Watertown Luther Prep</t>
  </si>
  <si>
    <t>Lukas Kleinfeldt  (SR)
Lake Mills</t>
  </si>
  <si>
    <t>Nathan Cotter  (JR)
Columbus</t>
  </si>
  <si>
    <t>Claudia Curtis   (JR)
Lake Mills</t>
  </si>
  <si>
    <t>Kevin Williams  (JR)
Lake Mills</t>
  </si>
  <si>
    <t>Nicholas Quisling  (FR)
Wisconsin Heights</t>
  </si>
  <si>
    <t>Hansen Flogel  (SO)
Wisconsin Heights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</si>
</sst>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  <scheme val="minor"/>
    </font>
    <font>
      <b/>
      <sz val="11.0"/>
      <color rgb="FFFFFFFF"/>
      <name val="&quot;Noto Sans&quot;"/>
    </font>
    <font>
      <sz val="11.0"/>
      <color rgb="FF333333"/>
      <name val="&quot;Noto Sans&quot;"/>
    </font>
    <font>
      <sz val="11.0"/>
      <color rgb="FF00AA00"/>
      <name val="&quot;Noto Sans&quot;"/>
    </font>
    <font>
      <color theme="1"/>
      <name val="Arial"/>
      <scheme val="minor"/>
    </font>
    <font>
      <u/>
      <sz val="11.0"/>
      <color rgb="FF333333"/>
      <name val="&quot;Noto Sans&quot;"/>
    </font>
  </fonts>
  <fills count="4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wrapText="1"/>
    </xf>
    <xf borderId="0" fillId="2" fontId="1" numFmtId="0" xfId="0" applyAlignment="1" applyFont="1">
      <alignment horizontal="center" readingOrder="0" shrinkToFit="0" wrapText="1"/>
    </xf>
    <xf borderId="0" fillId="3" fontId="2" numFmtId="0" xfId="0" applyAlignment="1" applyFill="1" applyFont="1">
      <alignment readingOrder="0" shrinkToFit="0" wrapText="1"/>
    </xf>
    <xf borderId="0" fillId="3" fontId="2" numFmtId="0" xfId="0" applyAlignment="1" applyFont="1">
      <alignment horizontal="center" readingOrder="0" shrinkToFit="0" wrapText="1"/>
    </xf>
    <xf borderId="0" fillId="3" fontId="3" numFmtId="0" xfId="0" applyAlignment="1" applyFont="1">
      <alignment horizontal="center" shrinkToFit="0" wrapText="1"/>
    </xf>
    <xf borderId="0" fillId="0" fontId="4" numFmtId="0" xfId="0" applyFont="1"/>
    <xf borderId="0" fillId="3" fontId="5" numFmtId="0" xfId="0" applyAlignment="1" applyFont="1">
      <alignment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40" Type="http://schemas.openxmlformats.org/officeDocument/2006/relationships/hyperlink" Target="https://www.iwanamaker.com/node/9422646/team/9422675/golfer/9425403/scorecard" TargetMode="External"/><Relationship Id="rId20" Type="http://schemas.openxmlformats.org/officeDocument/2006/relationships/hyperlink" Target="https://www.iwanamaker.com/node/9422646/team/9422662/golfer/9425376/scorecard" TargetMode="External"/><Relationship Id="rId42" Type="http://schemas.openxmlformats.org/officeDocument/2006/relationships/hyperlink" Target="https://www.iwanamaker.com/node/9422646/team/9422649/golfer/9425250/scorecard" TargetMode="External"/><Relationship Id="rId41" Type="http://schemas.openxmlformats.org/officeDocument/2006/relationships/hyperlink" Target="https://www.iwanamaker.com/node/9422646/team/9422649/golfer/9425249/scorecard" TargetMode="External"/><Relationship Id="rId22" Type="http://schemas.openxmlformats.org/officeDocument/2006/relationships/hyperlink" Target="https://www.iwanamaker.com/node/9422646/team/9422662/golfer/9425374/scorecard" TargetMode="External"/><Relationship Id="rId44" Type="http://schemas.openxmlformats.org/officeDocument/2006/relationships/hyperlink" Target="https://www.iwanamaker.com/node/9422646/team/9422685/golfer/9425222/scorecard" TargetMode="External"/><Relationship Id="rId21" Type="http://schemas.openxmlformats.org/officeDocument/2006/relationships/hyperlink" Target="https://www.iwanamaker.com/node/9422646/team/9422662/golfer/9425373/scorecard" TargetMode="External"/><Relationship Id="rId43" Type="http://schemas.openxmlformats.org/officeDocument/2006/relationships/hyperlink" Target="https://www.iwanamaker.com/node/9422646/team/9422685/golfer/9425223/scorecard" TargetMode="External"/><Relationship Id="rId24" Type="http://schemas.openxmlformats.org/officeDocument/2006/relationships/hyperlink" Target="https://www.iwanamaker.com/node/9422646/team/9422685/golfer/9425221/scorecard" TargetMode="External"/><Relationship Id="rId23" Type="http://schemas.openxmlformats.org/officeDocument/2006/relationships/hyperlink" Target="https://www.iwanamaker.com/node/9422646/team/9422682/golfer/9425443/scorecard" TargetMode="External"/><Relationship Id="rId45" Type="http://schemas.openxmlformats.org/officeDocument/2006/relationships/drawing" Target="../drawings/drawing2.xml"/><Relationship Id="rId1" Type="http://schemas.openxmlformats.org/officeDocument/2006/relationships/hyperlink" Target="https://www.iwanamaker.com/node/9422646/team/9422650/golfer/9425260/scorecard" TargetMode="External"/><Relationship Id="rId2" Type="http://schemas.openxmlformats.org/officeDocument/2006/relationships/hyperlink" Target="https://www.iwanamaker.com/node/9422646/team/9422650/golfer/9425257/scorecard" TargetMode="External"/><Relationship Id="rId3" Type="http://schemas.openxmlformats.org/officeDocument/2006/relationships/hyperlink" Target="https://www.iwanamaker.com/node/9422646/team/9422653/golfer/9425361/scorecard" TargetMode="External"/><Relationship Id="rId4" Type="http://schemas.openxmlformats.org/officeDocument/2006/relationships/hyperlink" Target="https://www.iwanamaker.com/node/9422646/team/9422653/golfer/9425360/scorecard" TargetMode="External"/><Relationship Id="rId9" Type="http://schemas.openxmlformats.org/officeDocument/2006/relationships/hyperlink" Target="https://www.iwanamaker.com/node/9422646/team/9422675/golfer/9425401/scorecard" TargetMode="External"/><Relationship Id="rId26" Type="http://schemas.openxmlformats.org/officeDocument/2006/relationships/hyperlink" Target="https://www.iwanamaker.com/node/9422646/team/9422662/golfer/9447682/scorecard" TargetMode="External"/><Relationship Id="rId25" Type="http://schemas.openxmlformats.org/officeDocument/2006/relationships/hyperlink" Target="https://www.iwanamaker.com/node/9422646/team/9422685/golfer/9425219/scorecard" TargetMode="External"/><Relationship Id="rId28" Type="http://schemas.openxmlformats.org/officeDocument/2006/relationships/hyperlink" Target="https://www.iwanamaker.com/node/9422646/team/9422670/golfer/9425380/scorecard" TargetMode="External"/><Relationship Id="rId27" Type="http://schemas.openxmlformats.org/officeDocument/2006/relationships/hyperlink" Target="https://www.iwanamaker.com/node/9422646/team/9422667/golfer/9425407/scorecard" TargetMode="External"/><Relationship Id="rId5" Type="http://schemas.openxmlformats.org/officeDocument/2006/relationships/hyperlink" Target="https://www.iwanamaker.com/node/9422646/team/9422650/golfer/9425256/scorecard" TargetMode="External"/><Relationship Id="rId6" Type="http://schemas.openxmlformats.org/officeDocument/2006/relationships/hyperlink" Target="https://www.iwanamaker.com/node/9422646/team/9422653/golfer/9425358/scorecard" TargetMode="External"/><Relationship Id="rId29" Type="http://schemas.openxmlformats.org/officeDocument/2006/relationships/hyperlink" Target="https://www.iwanamaker.com/node/9422646/team/9422667/golfer/9425406/scorecard" TargetMode="External"/><Relationship Id="rId7" Type="http://schemas.openxmlformats.org/officeDocument/2006/relationships/hyperlink" Target="https://www.iwanamaker.com/node/9422646/team/9422667/golfer/9425408/scorecard" TargetMode="External"/><Relationship Id="rId8" Type="http://schemas.openxmlformats.org/officeDocument/2006/relationships/hyperlink" Target="https://www.iwanamaker.com/node/9422646/team/9422675/golfer/9425404/scorecard" TargetMode="External"/><Relationship Id="rId31" Type="http://schemas.openxmlformats.org/officeDocument/2006/relationships/hyperlink" Target="https://www.iwanamaker.com/node/9422646/team/9422682/golfer/9425445/scorecard" TargetMode="External"/><Relationship Id="rId30" Type="http://schemas.openxmlformats.org/officeDocument/2006/relationships/hyperlink" Target="https://www.iwanamaker.com/node/9422646/team/9422649/golfer/9425252/scorecard" TargetMode="External"/><Relationship Id="rId11" Type="http://schemas.openxmlformats.org/officeDocument/2006/relationships/hyperlink" Target="https://www.iwanamaker.com/node/9422646/team/9422662/golfer/9425377/scorecard" TargetMode="External"/><Relationship Id="rId33" Type="http://schemas.openxmlformats.org/officeDocument/2006/relationships/hyperlink" Target="https://www.iwanamaker.com/node/9422646/team/9422682/golfer/9425444/scorecard" TargetMode="External"/><Relationship Id="rId10" Type="http://schemas.openxmlformats.org/officeDocument/2006/relationships/hyperlink" Target="https://www.iwanamaker.com/node/9422646/team/9422650/golfer/9425259/scorecard" TargetMode="External"/><Relationship Id="rId32" Type="http://schemas.openxmlformats.org/officeDocument/2006/relationships/hyperlink" Target="https://www.iwanamaker.com/node/9422646/team/9422675/golfer/9425402/scorecard" TargetMode="External"/><Relationship Id="rId13" Type="http://schemas.openxmlformats.org/officeDocument/2006/relationships/hyperlink" Target="https://www.iwanamaker.com/node/9422646/team/9422670/golfer/9426267/scorecard" TargetMode="External"/><Relationship Id="rId35" Type="http://schemas.openxmlformats.org/officeDocument/2006/relationships/hyperlink" Target="https://www.iwanamaker.com/node/9422646/team/9422670/golfer/9425379/scorecard" TargetMode="External"/><Relationship Id="rId12" Type="http://schemas.openxmlformats.org/officeDocument/2006/relationships/hyperlink" Target="https://www.iwanamaker.com/node/9422646/team/9422650/golfer/9425258/scorecard" TargetMode="External"/><Relationship Id="rId34" Type="http://schemas.openxmlformats.org/officeDocument/2006/relationships/hyperlink" Target="https://www.iwanamaker.com/node/9422646/team/9422667/golfer/9425410/scorecard" TargetMode="External"/><Relationship Id="rId15" Type="http://schemas.openxmlformats.org/officeDocument/2006/relationships/hyperlink" Target="https://www.iwanamaker.com/node/9422646/team/9422653/golfer/9425362/scorecard" TargetMode="External"/><Relationship Id="rId37" Type="http://schemas.openxmlformats.org/officeDocument/2006/relationships/hyperlink" Target="https://www.iwanamaker.com/node/9422646/team/9422649/golfer/9425253/scorecard" TargetMode="External"/><Relationship Id="rId14" Type="http://schemas.openxmlformats.org/officeDocument/2006/relationships/hyperlink" Target="https://www.iwanamaker.com/node/9422646/team/9422670/golfer/9425378/scorecard" TargetMode="External"/><Relationship Id="rId36" Type="http://schemas.openxmlformats.org/officeDocument/2006/relationships/hyperlink" Target="https://www.iwanamaker.com/node/9422646/team/9422670/golfer/9425381/scorecard" TargetMode="External"/><Relationship Id="rId17" Type="http://schemas.openxmlformats.org/officeDocument/2006/relationships/hyperlink" Target="https://www.iwanamaker.com/node/9422646/team/9422682/golfer/9425442/scorecard" TargetMode="External"/><Relationship Id="rId39" Type="http://schemas.openxmlformats.org/officeDocument/2006/relationships/hyperlink" Target="https://www.iwanamaker.com/node/9422646/team/9422649/golfer/9425251/scorecard" TargetMode="External"/><Relationship Id="rId16" Type="http://schemas.openxmlformats.org/officeDocument/2006/relationships/hyperlink" Target="https://www.iwanamaker.com/node/9422646/team/9422653/golfer/9425359/scorecard" TargetMode="External"/><Relationship Id="rId38" Type="http://schemas.openxmlformats.org/officeDocument/2006/relationships/hyperlink" Target="https://www.iwanamaker.com/node/9422646/team/9422682/golfer/9425446/scorecard" TargetMode="External"/><Relationship Id="rId19" Type="http://schemas.openxmlformats.org/officeDocument/2006/relationships/hyperlink" Target="https://www.iwanamaker.com/node/9422646/team/9422675/golfer/9425405/scorecard" TargetMode="External"/><Relationship Id="rId18" Type="http://schemas.openxmlformats.org/officeDocument/2006/relationships/hyperlink" Target="https://www.iwanamaker.com/node/9422646/team/9422667/golfer/9425409/scorecar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</row>
    <row r="2">
      <c r="A2" s="3">
        <v>1.0</v>
      </c>
      <c r="B2" s="3" t="s">
        <v>5</v>
      </c>
      <c r="C2" s="4">
        <v>18.0</v>
      </c>
      <c r="D2" s="5">
        <f>+33</f>
        <v>33</v>
      </c>
      <c r="E2" s="6">
        <f t="shared" ref="E2:E10" si="1">SUM(288+D2)</f>
        <v>321</v>
      </c>
    </row>
    <row r="3">
      <c r="A3" s="3">
        <v>2.0</v>
      </c>
      <c r="B3" s="3" t="s">
        <v>6</v>
      </c>
      <c r="C3" s="4">
        <v>18.0</v>
      </c>
      <c r="D3" s="5">
        <f>+41</f>
        <v>41</v>
      </c>
      <c r="E3" s="6">
        <f t="shared" si="1"/>
        <v>329</v>
      </c>
    </row>
    <row r="4">
      <c r="A4" s="3">
        <v>3.0</v>
      </c>
      <c r="B4" s="3" t="s">
        <v>7</v>
      </c>
      <c r="C4" s="4">
        <v>18.0</v>
      </c>
      <c r="D4" s="5">
        <f>+66</f>
        <v>66</v>
      </c>
      <c r="E4" s="6">
        <f t="shared" si="1"/>
        <v>354</v>
      </c>
    </row>
    <row r="5">
      <c r="A5" s="3">
        <v>4.0</v>
      </c>
      <c r="B5" s="3" t="s">
        <v>8</v>
      </c>
      <c r="C5" s="4">
        <v>18.0</v>
      </c>
      <c r="D5" s="5">
        <f>+68</f>
        <v>68</v>
      </c>
      <c r="E5" s="6">
        <f t="shared" si="1"/>
        <v>356</v>
      </c>
    </row>
    <row r="6">
      <c r="A6" s="3">
        <v>5.0</v>
      </c>
      <c r="B6" s="3" t="s">
        <v>9</v>
      </c>
      <c r="C6" s="4">
        <v>18.0</v>
      </c>
      <c r="D6" s="5">
        <f>+77</f>
        <v>77</v>
      </c>
      <c r="E6" s="6">
        <f t="shared" si="1"/>
        <v>365</v>
      </c>
    </row>
    <row r="7">
      <c r="A7" s="3">
        <v>6.0</v>
      </c>
      <c r="B7" s="3" t="s">
        <v>10</v>
      </c>
      <c r="C7" s="4">
        <v>18.0</v>
      </c>
      <c r="D7" s="5">
        <f>+79</f>
        <v>79</v>
      </c>
      <c r="E7" s="6">
        <f t="shared" si="1"/>
        <v>367</v>
      </c>
    </row>
    <row r="8">
      <c r="A8" s="3">
        <v>7.0</v>
      </c>
      <c r="B8" s="3" t="s">
        <v>11</v>
      </c>
      <c r="C8" s="4">
        <v>18.0</v>
      </c>
      <c r="D8" s="5">
        <f>+90</f>
        <v>90</v>
      </c>
      <c r="E8" s="6">
        <f t="shared" si="1"/>
        <v>378</v>
      </c>
    </row>
    <row r="9">
      <c r="A9" s="3">
        <v>8.0</v>
      </c>
      <c r="B9" s="3" t="s">
        <v>12</v>
      </c>
      <c r="C9" s="4">
        <v>18.0</v>
      </c>
      <c r="D9" s="5">
        <f>+126</f>
        <v>126</v>
      </c>
      <c r="E9" s="6">
        <f t="shared" si="1"/>
        <v>414</v>
      </c>
    </row>
    <row r="10">
      <c r="A10" s="3">
        <v>9.0</v>
      </c>
      <c r="B10" s="3" t="s">
        <v>13</v>
      </c>
      <c r="C10" s="4">
        <v>18.0</v>
      </c>
      <c r="D10" s="5">
        <f>+201</f>
        <v>201</v>
      </c>
      <c r="E10" s="6">
        <f t="shared" si="1"/>
        <v>489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0</v>
      </c>
      <c r="B1" s="1" t="s">
        <v>14</v>
      </c>
      <c r="C1" s="2" t="s">
        <v>2</v>
      </c>
      <c r="D1" s="2" t="s">
        <v>3</v>
      </c>
      <c r="E1" s="2" t="s">
        <v>4</v>
      </c>
    </row>
    <row r="2">
      <c r="A2" s="3">
        <v>1.0</v>
      </c>
      <c r="B2" s="7" t="s">
        <v>15</v>
      </c>
      <c r="C2" s="4" t="s">
        <v>16</v>
      </c>
      <c r="D2" s="5">
        <f>+5</f>
        <v>5</v>
      </c>
      <c r="E2" s="6">
        <f t="shared" ref="E2:E45" si="1">SUM(72+D2)</f>
        <v>77</v>
      </c>
    </row>
    <row r="3">
      <c r="A3" s="3">
        <v>2.0</v>
      </c>
      <c r="B3" s="7" t="s">
        <v>17</v>
      </c>
      <c r="C3" s="4" t="s">
        <v>16</v>
      </c>
      <c r="D3" s="5">
        <f>+6</f>
        <v>6</v>
      </c>
      <c r="E3" s="6">
        <f t="shared" si="1"/>
        <v>78</v>
      </c>
    </row>
    <row r="4">
      <c r="A4" s="3">
        <v>3.0</v>
      </c>
      <c r="B4" s="7" t="s">
        <v>18</v>
      </c>
      <c r="C4" s="4" t="s">
        <v>16</v>
      </c>
      <c r="D4" s="5">
        <f>+8</f>
        <v>8</v>
      </c>
      <c r="E4" s="6">
        <f t="shared" si="1"/>
        <v>80</v>
      </c>
    </row>
    <row r="5">
      <c r="A5" s="3">
        <v>4.0</v>
      </c>
      <c r="B5" s="7" t="s">
        <v>19</v>
      </c>
      <c r="C5" s="4" t="s">
        <v>16</v>
      </c>
      <c r="D5" s="5">
        <f>+9</f>
        <v>9</v>
      </c>
      <c r="E5" s="6">
        <f t="shared" si="1"/>
        <v>81</v>
      </c>
    </row>
    <row r="6">
      <c r="A6" s="3">
        <v>5.0</v>
      </c>
      <c r="B6" s="7" t="s">
        <v>20</v>
      </c>
      <c r="C6" s="4" t="s">
        <v>16</v>
      </c>
      <c r="D6" s="5">
        <f t="shared" ref="D6:D9" si="2">+10</f>
        <v>10</v>
      </c>
      <c r="E6" s="6">
        <f t="shared" si="1"/>
        <v>82</v>
      </c>
    </row>
    <row r="7">
      <c r="A7" s="3">
        <v>5.0</v>
      </c>
      <c r="B7" s="7" t="s">
        <v>21</v>
      </c>
      <c r="C7" s="4" t="s">
        <v>16</v>
      </c>
      <c r="D7" s="5">
        <f t="shared" si="2"/>
        <v>10</v>
      </c>
      <c r="E7" s="6">
        <f t="shared" si="1"/>
        <v>82</v>
      </c>
    </row>
    <row r="8">
      <c r="A8" s="3">
        <v>5.0</v>
      </c>
      <c r="B8" s="7" t="s">
        <v>22</v>
      </c>
      <c r="C8" s="4" t="s">
        <v>16</v>
      </c>
      <c r="D8" s="5">
        <f t="shared" si="2"/>
        <v>10</v>
      </c>
      <c r="E8" s="6">
        <f t="shared" si="1"/>
        <v>82</v>
      </c>
    </row>
    <row r="9">
      <c r="A9" s="3">
        <v>5.0</v>
      </c>
      <c r="B9" s="7" t="s">
        <v>23</v>
      </c>
      <c r="C9" s="4" t="s">
        <v>16</v>
      </c>
      <c r="D9" s="5">
        <f t="shared" si="2"/>
        <v>10</v>
      </c>
      <c r="E9" s="6">
        <f t="shared" si="1"/>
        <v>82</v>
      </c>
    </row>
    <row r="10">
      <c r="A10" s="3">
        <v>9.0</v>
      </c>
      <c r="B10" s="7" t="s">
        <v>24</v>
      </c>
      <c r="C10" s="4" t="s">
        <v>16</v>
      </c>
      <c r="D10" s="5">
        <f>+11</f>
        <v>11</v>
      </c>
      <c r="E10" s="6">
        <f t="shared" si="1"/>
        <v>83</v>
      </c>
    </row>
    <row r="11">
      <c r="A11" s="3">
        <v>10.0</v>
      </c>
      <c r="B11" s="7" t="s">
        <v>25</v>
      </c>
      <c r="C11" s="4" t="s">
        <v>16</v>
      </c>
      <c r="D11" s="5">
        <f t="shared" ref="D11:D12" si="3">+12</f>
        <v>12</v>
      </c>
      <c r="E11" s="6">
        <f t="shared" si="1"/>
        <v>84</v>
      </c>
    </row>
    <row r="12">
      <c r="A12" s="3">
        <v>10.0</v>
      </c>
      <c r="B12" s="7" t="s">
        <v>26</v>
      </c>
      <c r="C12" s="4" t="s">
        <v>16</v>
      </c>
      <c r="D12" s="5">
        <f t="shared" si="3"/>
        <v>12</v>
      </c>
      <c r="E12" s="6">
        <f t="shared" si="1"/>
        <v>84</v>
      </c>
    </row>
    <row r="13">
      <c r="A13" s="3">
        <v>12.0</v>
      </c>
      <c r="B13" s="7" t="s">
        <v>27</v>
      </c>
      <c r="C13" s="4" t="s">
        <v>16</v>
      </c>
      <c r="D13" s="5">
        <f t="shared" ref="D13:D15" si="4">+13</f>
        <v>13</v>
      </c>
      <c r="E13" s="6">
        <f t="shared" si="1"/>
        <v>85</v>
      </c>
    </row>
    <row r="14">
      <c r="A14" s="3">
        <v>12.0</v>
      </c>
      <c r="B14" s="7" t="s">
        <v>28</v>
      </c>
      <c r="C14" s="4" t="s">
        <v>16</v>
      </c>
      <c r="D14" s="5">
        <f t="shared" si="4"/>
        <v>13</v>
      </c>
      <c r="E14" s="6">
        <f t="shared" si="1"/>
        <v>85</v>
      </c>
    </row>
    <row r="15">
      <c r="A15" s="3">
        <v>12.0</v>
      </c>
      <c r="B15" s="7" t="s">
        <v>29</v>
      </c>
      <c r="C15" s="4" t="s">
        <v>16</v>
      </c>
      <c r="D15" s="5">
        <f t="shared" si="4"/>
        <v>13</v>
      </c>
      <c r="E15" s="6">
        <f t="shared" si="1"/>
        <v>85</v>
      </c>
    </row>
    <row r="16">
      <c r="A16" s="3">
        <v>15.0</v>
      </c>
      <c r="B16" s="7" t="s">
        <v>30</v>
      </c>
      <c r="C16" s="4" t="s">
        <v>16</v>
      </c>
      <c r="D16" s="5">
        <f>+14</f>
        <v>14</v>
      </c>
      <c r="E16" s="6">
        <f t="shared" si="1"/>
        <v>86</v>
      </c>
    </row>
    <row r="17">
      <c r="A17" s="3">
        <v>16.0</v>
      </c>
      <c r="B17" s="7" t="s">
        <v>31</v>
      </c>
      <c r="C17" s="4" t="s">
        <v>16</v>
      </c>
      <c r="D17" s="5">
        <f>+15</f>
        <v>15</v>
      </c>
      <c r="E17" s="6">
        <f t="shared" si="1"/>
        <v>87</v>
      </c>
    </row>
    <row r="18">
      <c r="A18" s="3">
        <v>17.0</v>
      </c>
      <c r="B18" s="7" t="s">
        <v>32</v>
      </c>
      <c r="C18" s="4" t="s">
        <v>16</v>
      </c>
      <c r="D18" s="5">
        <f>+16</f>
        <v>16</v>
      </c>
      <c r="E18" s="6">
        <f t="shared" si="1"/>
        <v>88</v>
      </c>
    </row>
    <row r="19">
      <c r="A19" s="3">
        <v>18.0</v>
      </c>
      <c r="B19" s="7" t="s">
        <v>33</v>
      </c>
      <c r="C19" s="4" t="s">
        <v>16</v>
      </c>
      <c r="D19" s="5">
        <f t="shared" ref="D19:D21" si="5">+18</f>
        <v>18</v>
      </c>
      <c r="E19" s="6">
        <f t="shared" si="1"/>
        <v>90</v>
      </c>
    </row>
    <row r="20">
      <c r="A20" s="3">
        <v>18.0</v>
      </c>
      <c r="B20" s="7" t="s">
        <v>34</v>
      </c>
      <c r="C20" s="4" t="s">
        <v>16</v>
      </c>
      <c r="D20" s="5">
        <f t="shared" si="5"/>
        <v>18</v>
      </c>
      <c r="E20" s="6">
        <f t="shared" si="1"/>
        <v>90</v>
      </c>
    </row>
    <row r="21">
      <c r="A21" s="3">
        <v>18.0</v>
      </c>
      <c r="B21" s="7" t="s">
        <v>35</v>
      </c>
      <c r="C21" s="4" t="s">
        <v>16</v>
      </c>
      <c r="D21" s="5">
        <f t="shared" si="5"/>
        <v>18</v>
      </c>
      <c r="E21" s="6">
        <f t="shared" si="1"/>
        <v>90</v>
      </c>
    </row>
    <row r="22">
      <c r="A22" s="3">
        <v>21.0</v>
      </c>
      <c r="B22" s="7" t="s">
        <v>36</v>
      </c>
      <c r="C22" s="4" t="s">
        <v>16</v>
      </c>
      <c r="D22" s="5">
        <f t="shared" ref="D22:D24" si="6">+19</f>
        <v>19</v>
      </c>
      <c r="E22" s="6">
        <f t="shared" si="1"/>
        <v>91</v>
      </c>
    </row>
    <row r="23">
      <c r="A23" s="3">
        <v>21.0</v>
      </c>
      <c r="B23" s="7" t="s">
        <v>37</v>
      </c>
      <c r="C23" s="4" t="s">
        <v>16</v>
      </c>
      <c r="D23" s="5">
        <f t="shared" si="6"/>
        <v>19</v>
      </c>
      <c r="E23" s="6">
        <f t="shared" si="1"/>
        <v>91</v>
      </c>
    </row>
    <row r="24">
      <c r="A24" s="3">
        <v>21.0</v>
      </c>
      <c r="B24" s="7" t="s">
        <v>38</v>
      </c>
      <c r="C24" s="4" t="s">
        <v>16</v>
      </c>
      <c r="D24" s="5">
        <f t="shared" si="6"/>
        <v>19</v>
      </c>
      <c r="E24" s="6">
        <f t="shared" si="1"/>
        <v>91</v>
      </c>
    </row>
    <row r="25">
      <c r="A25" s="3">
        <v>24.0</v>
      </c>
      <c r="B25" s="7" t="s">
        <v>39</v>
      </c>
      <c r="C25" s="4" t="s">
        <v>16</v>
      </c>
      <c r="D25" s="5">
        <f>+20</f>
        <v>20</v>
      </c>
      <c r="E25" s="6">
        <f t="shared" si="1"/>
        <v>92</v>
      </c>
    </row>
    <row r="26">
      <c r="A26" s="3">
        <v>25.0</v>
      </c>
      <c r="B26" s="7" t="s">
        <v>40</v>
      </c>
      <c r="C26" s="4" t="s">
        <v>16</v>
      </c>
      <c r="D26" s="5">
        <f t="shared" ref="D26:D27" si="7">+21</f>
        <v>21</v>
      </c>
      <c r="E26" s="6">
        <f t="shared" si="1"/>
        <v>93</v>
      </c>
    </row>
    <row r="27">
      <c r="A27" s="3">
        <v>25.0</v>
      </c>
      <c r="B27" s="7" t="s">
        <v>41</v>
      </c>
      <c r="C27" s="4" t="s">
        <v>16</v>
      </c>
      <c r="D27" s="5">
        <f t="shared" si="7"/>
        <v>21</v>
      </c>
      <c r="E27" s="6">
        <f t="shared" si="1"/>
        <v>93</v>
      </c>
    </row>
    <row r="28">
      <c r="A28" s="3">
        <v>27.0</v>
      </c>
      <c r="B28" s="7" t="s">
        <v>42</v>
      </c>
      <c r="C28" s="4" t="s">
        <v>16</v>
      </c>
      <c r="D28" s="5">
        <f>+23</f>
        <v>23</v>
      </c>
      <c r="E28" s="6">
        <f t="shared" si="1"/>
        <v>95</v>
      </c>
    </row>
    <row r="29">
      <c r="A29" s="3">
        <v>28.0</v>
      </c>
      <c r="B29" s="7" t="s">
        <v>43</v>
      </c>
      <c r="C29" s="4" t="s">
        <v>16</v>
      </c>
      <c r="D29" s="5">
        <f>+25</f>
        <v>25</v>
      </c>
      <c r="E29" s="6">
        <f t="shared" si="1"/>
        <v>97</v>
      </c>
    </row>
    <row r="30">
      <c r="A30" s="3">
        <v>29.0</v>
      </c>
      <c r="B30" s="7" t="s">
        <v>44</v>
      </c>
      <c r="C30" s="4" t="s">
        <v>16</v>
      </c>
      <c r="D30" s="5">
        <f t="shared" ref="D30:D31" si="8">+26</f>
        <v>26</v>
      </c>
      <c r="E30" s="6">
        <f t="shared" si="1"/>
        <v>98</v>
      </c>
    </row>
    <row r="31">
      <c r="A31" s="3">
        <v>29.0</v>
      </c>
      <c r="B31" s="7" t="s">
        <v>45</v>
      </c>
      <c r="C31" s="4" t="s">
        <v>16</v>
      </c>
      <c r="D31" s="5">
        <f t="shared" si="8"/>
        <v>26</v>
      </c>
      <c r="E31" s="6">
        <f t="shared" si="1"/>
        <v>98</v>
      </c>
    </row>
    <row r="32">
      <c r="A32" s="3">
        <v>31.0</v>
      </c>
      <c r="B32" s="7" t="s">
        <v>46</v>
      </c>
      <c r="C32" s="4" t="s">
        <v>16</v>
      </c>
      <c r="D32" s="5">
        <f t="shared" ref="D32:D33" si="9">+27</f>
        <v>27</v>
      </c>
      <c r="E32" s="6">
        <f t="shared" si="1"/>
        <v>99</v>
      </c>
    </row>
    <row r="33">
      <c r="A33" s="3">
        <v>31.0</v>
      </c>
      <c r="B33" s="7" t="s">
        <v>47</v>
      </c>
      <c r="C33" s="4" t="s">
        <v>16</v>
      </c>
      <c r="D33" s="5">
        <f t="shared" si="9"/>
        <v>27</v>
      </c>
      <c r="E33" s="6">
        <f t="shared" si="1"/>
        <v>99</v>
      </c>
    </row>
    <row r="34">
      <c r="A34" s="3">
        <v>33.0</v>
      </c>
      <c r="B34" s="7" t="s">
        <v>48</v>
      </c>
      <c r="C34" s="4" t="s">
        <v>16</v>
      </c>
      <c r="D34" s="5">
        <f t="shared" ref="D34:D37" si="10">+28</f>
        <v>28</v>
      </c>
      <c r="E34" s="6">
        <f t="shared" si="1"/>
        <v>100</v>
      </c>
    </row>
    <row r="35">
      <c r="A35" s="3">
        <v>33.0</v>
      </c>
      <c r="B35" s="7" t="s">
        <v>49</v>
      </c>
      <c r="C35" s="4" t="s">
        <v>16</v>
      </c>
      <c r="D35" s="5">
        <f t="shared" si="10"/>
        <v>28</v>
      </c>
      <c r="E35" s="6">
        <f t="shared" si="1"/>
        <v>100</v>
      </c>
    </row>
    <row r="36">
      <c r="A36" s="3">
        <v>33.0</v>
      </c>
      <c r="B36" s="7" t="s">
        <v>50</v>
      </c>
      <c r="C36" s="4" t="s">
        <v>16</v>
      </c>
      <c r="D36" s="5">
        <f t="shared" si="10"/>
        <v>28</v>
      </c>
      <c r="E36" s="6">
        <f t="shared" si="1"/>
        <v>100</v>
      </c>
    </row>
    <row r="37">
      <c r="A37" s="3">
        <v>33.0</v>
      </c>
      <c r="B37" s="7" t="s">
        <v>51</v>
      </c>
      <c r="C37" s="4" t="s">
        <v>16</v>
      </c>
      <c r="D37" s="5">
        <f t="shared" si="10"/>
        <v>28</v>
      </c>
      <c r="E37" s="6">
        <f t="shared" si="1"/>
        <v>100</v>
      </c>
    </row>
    <row r="38">
      <c r="A38" s="3">
        <v>37.0</v>
      </c>
      <c r="B38" s="7" t="s">
        <v>52</v>
      </c>
      <c r="C38" s="4" t="s">
        <v>16</v>
      </c>
      <c r="D38" s="5">
        <f>+29</f>
        <v>29</v>
      </c>
      <c r="E38" s="6">
        <f t="shared" si="1"/>
        <v>101</v>
      </c>
    </row>
    <row r="39">
      <c r="A39" s="3">
        <v>38.0</v>
      </c>
      <c r="B39" s="7" t="s">
        <v>53</v>
      </c>
      <c r="C39" s="4" t="s">
        <v>16</v>
      </c>
      <c r="D39" s="5">
        <f>+30</f>
        <v>30</v>
      </c>
      <c r="E39" s="6">
        <f t="shared" si="1"/>
        <v>102</v>
      </c>
    </row>
    <row r="40">
      <c r="A40" s="3">
        <v>39.0</v>
      </c>
      <c r="B40" s="7" t="s">
        <v>54</v>
      </c>
      <c r="C40" s="4" t="s">
        <v>16</v>
      </c>
      <c r="D40" s="5">
        <f>+31</f>
        <v>31</v>
      </c>
      <c r="E40" s="6">
        <f t="shared" si="1"/>
        <v>103</v>
      </c>
    </row>
    <row r="41">
      <c r="A41" s="3">
        <v>40.0</v>
      </c>
      <c r="B41" s="7" t="s">
        <v>55</v>
      </c>
      <c r="C41" s="4" t="s">
        <v>16</v>
      </c>
      <c r="D41" s="5">
        <f>+32</f>
        <v>32</v>
      </c>
      <c r="E41" s="6">
        <f t="shared" si="1"/>
        <v>104</v>
      </c>
    </row>
    <row r="42">
      <c r="A42" s="3">
        <v>41.0</v>
      </c>
      <c r="B42" s="7" t="s">
        <v>56</v>
      </c>
      <c r="C42" s="4" t="s">
        <v>16</v>
      </c>
      <c r="D42" s="5">
        <f>+40</f>
        <v>40</v>
      </c>
      <c r="E42" s="6">
        <f t="shared" si="1"/>
        <v>112</v>
      </c>
    </row>
    <row r="43">
      <c r="A43" s="3">
        <v>42.0</v>
      </c>
      <c r="B43" s="7" t="s">
        <v>57</v>
      </c>
      <c r="C43" s="4" t="s">
        <v>16</v>
      </c>
      <c r="D43" s="5">
        <f>+45</f>
        <v>45</v>
      </c>
      <c r="E43" s="6">
        <f t="shared" si="1"/>
        <v>117</v>
      </c>
    </row>
    <row r="44">
      <c r="A44" s="3">
        <v>43.0</v>
      </c>
      <c r="B44" s="7" t="s">
        <v>58</v>
      </c>
      <c r="C44" s="4" t="s">
        <v>16</v>
      </c>
      <c r="D44" s="5">
        <f>+63</f>
        <v>63</v>
      </c>
      <c r="E44" s="6">
        <f t="shared" si="1"/>
        <v>135</v>
      </c>
    </row>
    <row r="45">
      <c r="A45" s="3">
        <v>44.0</v>
      </c>
      <c r="B45" s="7" t="s">
        <v>59</v>
      </c>
      <c r="C45" s="4" t="s">
        <v>16</v>
      </c>
      <c r="D45" s="5">
        <f>+97</f>
        <v>97</v>
      </c>
      <c r="E45" s="6">
        <f t="shared" si="1"/>
        <v>169</v>
      </c>
    </row>
  </sheetData>
  <hyperlinks>
    <hyperlink r:id="rId1" ref="B2"/>
    <hyperlink r:id="rId2" ref="B3"/>
    <hyperlink r:id="rId3" ref="B4"/>
    <hyperlink r:id="rId4" ref="B5"/>
    <hyperlink r:id="rId5" ref="B6"/>
    <hyperlink r:id="rId6" ref="B7"/>
    <hyperlink r:id="rId7" ref="B8"/>
    <hyperlink r:id="rId8" ref="B9"/>
    <hyperlink r:id="rId9" ref="B10"/>
    <hyperlink r:id="rId10" ref="B11"/>
    <hyperlink r:id="rId11" ref="B12"/>
    <hyperlink r:id="rId12" ref="B13"/>
    <hyperlink r:id="rId13" ref="B14"/>
    <hyperlink r:id="rId14" ref="B15"/>
    <hyperlink r:id="rId15" ref="B16"/>
    <hyperlink r:id="rId16" ref="B17"/>
    <hyperlink r:id="rId17" ref="B18"/>
    <hyperlink r:id="rId18" ref="B19"/>
    <hyperlink r:id="rId19" ref="B20"/>
    <hyperlink r:id="rId20" ref="B21"/>
    <hyperlink r:id="rId21" ref="B22"/>
    <hyperlink r:id="rId22" ref="B23"/>
    <hyperlink r:id="rId23" ref="B24"/>
    <hyperlink r:id="rId24" ref="B25"/>
    <hyperlink r:id="rId25" ref="B26"/>
    <hyperlink r:id="rId26" ref="B27"/>
    <hyperlink r:id="rId27" ref="B28"/>
    <hyperlink r:id="rId28" ref="B29"/>
    <hyperlink r:id="rId29" ref="B30"/>
    <hyperlink r:id="rId30" ref="B31"/>
    <hyperlink r:id="rId31" ref="B32"/>
    <hyperlink r:id="rId32" ref="B33"/>
    <hyperlink r:id="rId33" ref="B34"/>
    <hyperlink r:id="rId34" ref="B35"/>
    <hyperlink r:id="rId35" ref="B36"/>
    <hyperlink r:id="rId36" ref="B37"/>
    <hyperlink r:id="rId37" ref="B38"/>
    <hyperlink r:id="rId38" ref="B39"/>
    <hyperlink r:id="rId39" ref="B40"/>
    <hyperlink r:id="rId40" ref="B41"/>
    <hyperlink r:id="rId41" ref="B42"/>
    <hyperlink r:id="rId42" ref="B43"/>
    <hyperlink r:id="rId43" ref="B44"/>
    <hyperlink r:id="rId44" ref="B45"/>
  </hyperlinks>
  <drawing r:id="rId45"/>
</worksheet>
</file>