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1295" windowHeight="6375"/>
  </bookViews>
  <sheets>
    <sheet name="Sheet1" sheetId="1" r:id="rId1"/>
  </sheets>
  <definedNames>
    <definedName name="_xlnm.Print_Area" localSheetId="0">Sheet1!$AG$1:$AI$3</definedName>
    <definedName name="Z_518DA4C0_E3C7_11D2_95B6_444553540000_.wvu.PrintArea" localSheetId="0" hidden="1">Sheet1!$Z$78:$AK$84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C7" i="1" l="1"/>
  <c r="A84" i="1"/>
  <c r="AG105" i="1"/>
  <c r="V18" i="1"/>
  <c r="L18" i="1"/>
  <c r="W18" i="1" s="1"/>
  <c r="V19" i="1"/>
  <c r="AC86" i="1" s="1"/>
  <c r="L19" i="1"/>
  <c r="AH133" i="1" s="1"/>
  <c r="V20" i="1"/>
  <c r="L20" i="1"/>
  <c r="AH134" i="1" s="1"/>
  <c r="V21" i="1"/>
  <c r="L21" i="1"/>
  <c r="W21" i="1" s="1"/>
  <c r="AD88" i="1" s="1"/>
  <c r="V22" i="1"/>
  <c r="L22" i="1"/>
  <c r="W22" i="1" s="1"/>
  <c r="V10" i="1"/>
  <c r="L10" i="1"/>
  <c r="AB132" i="1" s="1"/>
  <c r="V11" i="1"/>
  <c r="L11" i="1"/>
  <c r="W11" i="1" s="1"/>
  <c r="V12" i="1"/>
  <c r="L12" i="1"/>
  <c r="AB134" i="1" s="1"/>
  <c r="V13" i="1"/>
  <c r="L13" i="1"/>
  <c r="AB81" i="1" s="1"/>
  <c r="V14" i="1"/>
  <c r="L14" i="1"/>
  <c r="AB83" i="1" s="1"/>
  <c r="A83" i="1"/>
  <c r="A85" i="1"/>
  <c r="AG106" i="1" s="1"/>
  <c r="A86" i="1"/>
  <c r="AG107" i="1" s="1"/>
  <c r="A87" i="1"/>
  <c r="AG108" i="1" s="1"/>
  <c r="A88" i="1"/>
  <c r="AG109" i="1" s="1"/>
  <c r="A89" i="1"/>
  <c r="AG110" i="1" s="1"/>
  <c r="A90" i="1"/>
  <c r="AG111" i="1" s="1"/>
  <c r="B90" i="1"/>
  <c r="AH111" i="1" s="1"/>
  <c r="D90" i="1"/>
  <c r="AI111" i="1" s="1"/>
  <c r="V66" i="1"/>
  <c r="L66" i="1"/>
  <c r="V67" i="1"/>
  <c r="L67" i="1"/>
  <c r="W67" i="1"/>
  <c r="V68" i="1"/>
  <c r="L68" i="1"/>
  <c r="W68" i="1" s="1"/>
  <c r="V69" i="1"/>
  <c r="W69" i="1" s="1"/>
  <c r="L69" i="1"/>
  <c r="V70" i="1"/>
  <c r="W70" i="1" s="1"/>
  <c r="L70" i="1"/>
  <c r="V58" i="1"/>
  <c r="L58" i="1"/>
  <c r="AB150" i="1" s="1"/>
  <c r="V59" i="1"/>
  <c r="L59" i="1"/>
  <c r="AB112" i="1" s="1"/>
  <c r="W59" i="1"/>
  <c r="AD112" i="1" s="1"/>
  <c r="V60" i="1"/>
  <c r="L60" i="1"/>
  <c r="W60" i="1" s="1"/>
  <c r="AD111" i="1" s="1"/>
  <c r="V61" i="1"/>
  <c r="L61" i="1"/>
  <c r="AB153" i="1" s="1"/>
  <c r="V62" i="1"/>
  <c r="L62" i="1"/>
  <c r="V50" i="1"/>
  <c r="L50" i="1"/>
  <c r="AH144" i="1" s="1"/>
  <c r="V51" i="1"/>
  <c r="L51" i="1"/>
  <c r="W51" i="1" s="1"/>
  <c r="V52" i="1"/>
  <c r="L52" i="1"/>
  <c r="W52" i="1" s="1"/>
  <c r="AD106" i="1" s="1"/>
  <c r="V53" i="1"/>
  <c r="L53" i="1"/>
  <c r="AH147" i="1" s="1"/>
  <c r="V54" i="1"/>
  <c r="L54" i="1"/>
  <c r="AH148" i="1" s="1"/>
  <c r="V42" i="1"/>
  <c r="L42" i="1"/>
  <c r="AB105" i="1" s="1"/>
  <c r="V43" i="1"/>
  <c r="L43" i="1"/>
  <c r="AB145" i="1" s="1"/>
  <c r="V44" i="1"/>
  <c r="L44" i="1"/>
  <c r="W44" i="1" s="1"/>
  <c r="AD104" i="1" s="1"/>
  <c r="V45" i="1"/>
  <c r="L45" i="1"/>
  <c r="AB147" i="1" s="1"/>
  <c r="V46" i="1"/>
  <c r="L46" i="1"/>
  <c r="AB101" i="1" s="1"/>
  <c r="V34" i="1"/>
  <c r="L34" i="1"/>
  <c r="AB96" i="1" s="1"/>
  <c r="V35" i="1"/>
  <c r="L35" i="1"/>
  <c r="AH139" i="1" s="1"/>
  <c r="V36" i="1"/>
  <c r="L36" i="1"/>
  <c r="W36" i="1" s="1"/>
  <c r="AJ140" i="1" s="1"/>
  <c r="V37" i="1"/>
  <c r="L37" i="1"/>
  <c r="AH141" i="1" s="1"/>
  <c r="V38" i="1"/>
  <c r="L38" i="1"/>
  <c r="AB100" i="1" s="1"/>
  <c r="V26" i="1"/>
  <c r="L26" i="1"/>
  <c r="AB92" i="1" s="1"/>
  <c r="V27" i="1"/>
  <c r="L27" i="1"/>
  <c r="AB94" i="1" s="1"/>
  <c r="V28" i="1"/>
  <c r="L28" i="1"/>
  <c r="W28" i="1" s="1"/>
  <c r="AD95" i="1" s="1"/>
  <c r="V29" i="1"/>
  <c r="L29" i="1"/>
  <c r="AB91" i="1" s="1"/>
  <c r="V30" i="1"/>
  <c r="L30" i="1"/>
  <c r="AB93" i="1" s="1"/>
  <c r="AA137" i="1"/>
  <c r="AC95" i="1"/>
  <c r="AC94" i="1"/>
  <c r="AC93" i="1"/>
  <c r="AC92" i="1"/>
  <c r="AC91" i="1"/>
  <c r="AA95" i="1"/>
  <c r="AA94" i="1"/>
  <c r="AA93" i="1"/>
  <c r="AA92" i="1"/>
  <c r="AA91" i="1"/>
  <c r="B27" i="1"/>
  <c r="B28" i="1" s="1"/>
  <c r="Z92" i="1"/>
  <c r="B35" i="1"/>
  <c r="B36" i="1" s="1"/>
  <c r="B37" i="1" s="1"/>
  <c r="B38" i="1" s="1"/>
  <c r="B39" i="1" s="1"/>
  <c r="Z97" i="1"/>
  <c r="Z96" i="1"/>
  <c r="AA100" i="1"/>
  <c r="AA99" i="1"/>
  <c r="AA98" i="1"/>
  <c r="AA97" i="1"/>
  <c r="AA96" i="1"/>
  <c r="AC100" i="1"/>
  <c r="AC99" i="1"/>
  <c r="AC98" i="1"/>
  <c r="AC97" i="1"/>
  <c r="AC96" i="1"/>
  <c r="AC105" i="1"/>
  <c r="AC104" i="1"/>
  <c r="AC103" i="1"/>
  <c r="AC102" i="1"/>
  <c r="AC101" i="1"/>
  <c r="AA105" i="1"/>
  <c r="AA104" i="1"/>
  <c r="AA103" i="1"/>
  <c r="AA102" i="1"/>
  <c r="AA101" i="1"/>
  <c r="Z105" i="1"/>
  <c r="B43" i="1"/>
  <c r="B44" i="1" s="1"/>
  <c r="B45" i="1" s="1"/>
  <c r="B46" i="1" s="1"/>
  <c r="B47" i="1" s="1"/>
  <c r="Z103" i="1"/>
  <c r="Z101" i="1"/>
  <c r="AC110" i="1"/>
  <c r="AC109" i="1"/>
  <c r="AC108" i="1"/>
  <c r="AC107" i="1"/>
  <c r="AC106" i="1"/>
  <c r="AB107" i="1"/>
  <c r="AA110" i="1"/>
  <c r="AA109" i="1"/>
  <c r="AA108" i="1"/>
  <c r="AA107" i="1"/>
  <c r="AA106" i="1"/>
  <c r="B51" i="1"/>
  <c r="B52" i="1" s="1"/>
  <c r="B53" i="1" s="1"/>
  <c r="B54" i="1" s="1"/>
  <c r="B55" i="1" s="1"/>
  <c r="Z109" i="1"/>
  <c r="Z108" i="1"/>
  <c r="Z107" i="1"/>
  <c r="AG143" i="1"/>
  <c r="AC139" i="1"/>
  <c r="AC140" i="1"/>
  <c r="AC141" i="1"/>
  <c r="AC142" i="1"/>
  <c r="AC138" i="1"/>
  <c r="AA138" i="1"/>
  <c r="AA139" i="1"/>
  <c r="AA140" i="1"/>
  <c r="AA141" i="1"/>
  <c r="AA142" i="1"/>
  <c r="AI139" i="1"/>
  <c r="AI140" i="1"/>
  <c r="AI141" i="1"/>
  <c r="AI142" i="1"/>
  <c r="AI138" i="1"/>
  <c r="AG138" i="1"/>
  <c r="AG139" i="1"/>
  <c r="AG140" i="1"/>
  <c r="AG141" i="1"/>
  <c r="AG142" i="1"/>
  <c r="AG137" i="1"/>
  <c r="AI145" i="1"/>
  <c r="AI146" i="1"/>
  <c r="AI147" i="1"/>
  <c r="AI148" i="1"/>
  <c r="AI144" i="1"/>
  <c r="AG144" i="1"/>
  <c r="AG145" i="1"/>
  <c r="AG146" i="1"/>
  <c r="AG147" i="1"/>
  <c r="AG148" i="1"/>
  <c r="AC145" i="1"/>
  <c r="AB146" i="1"/>
  <c r="AC146" i="1"/>
  <c r="AC147" i="1"/>
  <c r="AC148" i="1"/>
  <c r="AC144" i="1"/>
  <c r="AA144" i="1"/>
  <c r="AA145" i="1"/>
  <c r="AA146" i="1"/>
  <c r="AA147" i="1"/>
  <c r="AA148" i="1"/>
  <c r="AA143" i="1"/>
  <c r="AB151" i="1"/>
  <c r="AC151" i="1"/>
  <c r="AC152" i="1"/>
  <c r="AD152" i="1"/>
  <c r="AC153" i="1"/>
  <c r="AB154" i="1"/>
  <c r="AC154" i="1"/>
  <c r="AC150" i="1"/>
  <c r="AA150" i="1"/>
  <c r="AA151" i="1"/>
  <c r="AA152" i="1"/>
  <c r="AA153" i="1"/>
  <c r="AA154" i="1"/>
  <c r="AA149" i="1"/>
  <c r="N75" i="1"/>
  <c r="O75" i="1"/>
  <c r="P75" i="1"/>
  <c r="Q75" i="1"/>
  <c r="R75" i="1"/>
  <c r="S75" i="1"/>
  <c r="T75" i="1"/>
  <c r="U75" i="1"/>
  <c r="M75" i="1"/>
  <c r="D75" i="1"/>
  <c r="AI96" i="1" s="1"/>
  <c r="E75" i="1"/>
  <c r="E76" i="1" s="1"/>
  <c r="AJ94" i="1" s="1"/>
  <c r="F75" i="1"/>
  <c r="F76" i="1" s="1"/>
  <c r="AJ92" i="1" s="1"/>
  <c r="G75" i="1"/>
  <c r="AI89" i="1" s="1"/>
  <c r="H75" i="1"/>
  <c r="H76" i="1" s="1"/>
  <c r="AJ88" i="1" s="1"/>
  <c r="I75" i="1"/>
  <c r="I76" i="1" s="1"/>
  <c r="AJ85" i="1" s="1"/>
  <c r="J75" i="1"/>
  <c r="J76" i="1" s="1"/>
  <c r="AJ83" i="1" s="1"/>
  <c r="K75" i="1"/>
  <c r="AI82" i="1" s="1"/>
  <c r="C75" i="1"/>
  <c r="C76" i="1" s="1"/>
  <c r="AJ98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AA81" i="1"/>
  <c r="AA89" i="1"/>
  <c r="AA88" i="1"/>
  <c r="AA87" i="1"/>
  <c r="AA86" i="1"/>
  <c r="AA85" i="1"/>
  <c r="AA115" i="1"/>
  <c r="AA114" i="1"/>
  <c r="AA113" i="1"/>
  <c r="AA112" i="1"/>
  <c r="AA111" i="1"/>
  <c r="AD120" i="1"/>
  <c r="AA120" i="1"/>
  <c r="AE120" i="1" s="1"/>
  <c r="AD119" i="1"/>
  <c r="AA119" i="1"/>
  <c r="AD118" i="1"/>
  <c r="AA118" i="1"/>
  <c r="AE118" i="1" s="1"/>
  <c r="AD117" i="1"/>
  <c r="AA117" i="1"/>
  <c r="AD116" i="1"/>
  <c r="AA116" i="1"/>
  <c r="AE116" i="1" s="1"/>
  <c r="AA82" i="1"/>
  <c r="AA83" i="1"/>
  <c r="AA84" i="1"/>
  <c r="AE117" i="1"/>
  <c r="AE119" i="1"/>
  <c r="AA90" i="1"/>
  <c r="AH151" i="1"/>
  <c r="AI151" i="1"/>
  <c r="AJ151" i="1"/>
  <c r="AH152" i="1"/>
  <c r="AI152" i="1"/>
  <c r="AJ152" i="1"/>
  <c r="AH153" i="1"/>
  <c r="AI153" i="1"/>
  <c r="AJ153" i="1"/>
  <c r="AH154" i="1"/>
  <c r="AI154" i="1"/>
  <c r="AJ154" i="1"/>
  <c r="AH150" i="1"/>
  <c r="AI150" i="1"/>
  <c r="AJ150" i="1"/>
  <c r="AG149" i="1"/>
  <c r="AG150" i="1"/>
  <c r="AG151" i="1"/>
  <c r="AG152" i="1"/>
  <c r="AG153" i="1"/>
  <c r="AG154" i="1"/>
  <c r="B67" i="1"/>
  <c r="B68" i="1"/>
  <c r="B69" i="1"/>
  <c r="B70" i="1" s="1"/>
  <c r="B71" i="1" s="1"/>
  <c r="B59" i="1"/>
  <c r="B60" i="1"/>
  <c r="B61" i="1"/>
  <c r="B62" i="1" s="1"/>
  <c r="B63" i="1" s="1"/>
  <c r="AC114" i="1"/>
  <c r="AC111" i="1"/>
  <c r="AC112" i="1"/>
  <c r="AC115" i="1"/>
  <c r="AB111" i="1"/>
  <c r="AB115" i="1"/>
  <c r="Z114" i="1"/>
  <c r="Z111" i="1"/>
  <c r="Z112" i="1"/>
  <c r="Z115" i="1"/>
  <c r="AC113" i="1"/>
  <c r="AB113" i="1"/>
  <c r="Z113" i="1"/>
  <c r="Z119" i="1"/>
  <c r="AC120" i="1"/>
  <c r="AB120" i="1"/>
  <c r="Z120" i="1"/>
  <c r="AC118" i="1"/>
  <c r="AB118" i="1"/>
  <c r="Z118" i="1"/>
  <c r="AC116" i="1"/>
  <c r="AB116" i="1"/>
  <c r="Z116" i="1"/>
  <c r="AC117" i="1"/>
  <c r="AB117" i="1"/>
  <c r="Z117" i="1"/>
  <c r="AC119" i="1"/>
  <c r="AB119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AF149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AK153" i="1"/>
  <c r="AK152" i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V55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B19" i="1"/>
  <c r="Z86" i="1" s="1"/>
  <c r="U76" i="1"/>
  <c r="AJ81" i="1" s="1"/>
  <c r="M76" i="1"/>
  <c r="AJ97" i="1"/>
  <c r="S76" i="1"/>
  <c r="AJ86" i="1"/>
  <c r="R76" i="1"/>
  <c r="AJ87" i="1" s="1"/>
  <c r="O76" i="1"/>
  <c r="AJ93" i="1"/>
  <c r="Q76" i="1"/>
  <c r="AJ90" i="1" s="1"/>
  <c r="N76" i="1"/>
  <c r="AJ95" i="1"/>
  <c r="B11" i="1"/>
  <c r="Z82" i="1" s="1"/>
  <c r="AI136" i="1"/>
  <c r="AG136" i="1"/>
  <c r="AI135" i="1"/>
  <c r="AG135" i="1"/>
  <c r="AI134" i="1"/>
  <c r="AG134" i="1"/>
  <c r="AG133" i="1"/>
  <c r="AI132" i="1"/>
  <c r="AG132" i="1"/>
  <c r="AG131" i="1"/>
  <c r="L8" i="1"/>
  <c r="V8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V15" i="1"/>
  <c r="Z77" i="1"/>
  <c r="Z78" i="1"/>
  <c r="AC84" i="1"/>
  <c r="AH97" i="1"/>
  <c r="AI97" i="1"/>
  <c r="AH96" i="1"/>
  <c r="AC83" i="1"/>
  <c r="AH98" i="1"/>
  <c r="AC85" i="1"/>
  <c r="AH85" i="1"/>
  <c r="AC89" i="1"/>
  <c r="AH94" i="1"/>
  <c r="AH93" i="1"/>
  <c r="AI93" i="1"/>
  <c r="AH86" i="1"/>
  <c r="AI86" i="1"/>
  <c r="AH91" i="1"/>
  <c r="AH87" i="1"/>
  <c r="AI87" i="1"/>
  <c r="AH89" i="1"/>
  <c r="AH95" i="1"/>
  <c r="AI95" i="1"/>
  <c r="AH92" i="1"/>
  <c r="AH90" i="1"/>
  <c r="AI90" i="1"/>
  <c r="AH83" i="1"/>
  <c r="AH88" i="1"/>
  <c r="AH82" i="1"/>
  <c r="AH81" i="1"/>
  <c r="AI81" i="1"/>
  <c r="AH84" i="1"/>
  <c r="Z87" i="1"/>
  <c r="AC87" i="1"/>
  <c r="AC88" i="1"/>
  <c r="AC82" i="1"/>
  <c r="Z90" i="1"/>
  <c r="AC90" i="1"/>
  <c r="Z126" i="1"/>
  <c r="Z127" i="1"/>
  <c r="AA131" i="1"/>
  <c r="AA132" i="1"/>
  <c r="AC132" i="1"/>
  <c r="AA133" i="1"/>
  <c r="AC133" i="1"/>
  <c r="AA134" i="1"/>
  <c r="AC134" i="1"/>
  <c r="AA135" i="1"/>
  <c r="AC135" i="1"/>
  <c r="AA136" i="1"/>
  <c r="AC136" i="1"/>
  <c r="AB133" i="1" l="1"/>
  <c r="AB82" i="1"/>
  <c r="AJ146" i="1"/>
  <c r="AB106" i="1"/>
  <c r="AB85" i="1"/>
  <c r="AB102" i="1"/>
  <c r="W45" i="1"/>
  <c r="AD147" i="1" s="1"/>
  <c r="AB88" i="1"/>
  <c r="W61" i="1"/>
  <c r="W50" i="1"/>
  <c r="AD109" i="1" s="1"/>
  <c r="AD151" i="1"/>
  <c r="AB152" i="1"/>
  <c r="AB114" i="1"/>
  <c r="AB139" i="1"/>
  <c r="W27" i="1"/>
  <c r="AD139" i="1" s="1"/>
  <c r="W43" i="1"/>
  <c r="AD103" i="1" s="1"/>
  <c r="W35" i="1"/>
  <c r="AD97" i="1" s="1"/>
  <c r="AB138" i="1"/>
  <c r="AH135" i="1"/>
  <c r="AB86" i="1"/>
  <c r="AB136" i="1"/>
  <c r="AB135" i="1"/>
  <c r="AJ135" i="1"/>
  <c r="AB99" i="1"/>
  <c r="W37" i="1"/>
  <c r="AB141" i="1"/>
  <c r="W29" i="1"/>
  <c r="AB97" i="1"/>
  <c r="W53" i="1"/>
  <c r="AD102" i="1"/>
  <c r="AB148" i="1"/>
  <c r="W46" i="1"/>
  <c r="AB108" i="1"/>
  <c r="AB84" i="1"/>
  <c r="W12" i="1"/>
  <c r="AD146" i="1"/>
  <c r="AB104" i="1"/>
  <c r="AH146" i="1"/>
  <c r="AH142" i="1"/>
  <c r="W38" i="1"/>
  <c r="AB89" i="1"/>
  <c r="AH136" i="1"/>
  <c r="AD89" i="1"/>
  <c r="AJ136" i="1"/>
  <c r="AB142" i="1"/>
  <c r="AD98" i="1"/>
  <c r="AH140" i="1"/>
  <c r="AB98" i="1"/>
  <c r="AB140" i="1"/>
  <c r="AB95" i="1"/>
  <c r="AD140" i="1"/>
  <c r="AD82" i="1"/>
  <c r="AD133" i="1"/>
  <c r="AB103" i="1"/>
  <c r="AI92" i="1"/>
  <c r="AH145" i="1"/>
  <c r="AB110" i="1"/>
  <c r="AJ145" i="1"/>
  <c r="AD110" i="1"/>
  <c r="AI83" i="1"/>
  <c r="L47" i="1"/>
  <c r="AB144" i="1"/>
  <c r="W42" i="1"/>
  <c r="AI94" i="1"/>
  <c r="AB90" i="1"/>
  <c r="AB109" i="1"/>
  <c r="L55" i="1"/>
  <c r="W55" i="1" s="1"/>
  <c r="AK147" i="1" s="1"/>
  <c r="AD87" i="1"/>
  <c r="AJ132" i="1"/>
  <c r="AB87" i="1"/>
  <c r="AH132" i="1"/>
  <c r="K76" i="1"/>
  <c r="AJ82" i="1" s="1"/>
  <c r="AK82" i="1" s="1"/>
  <c r="AK83" i="1" s="1"/>
  <c r="G76" i="1"/>
  <c r="AJ89" i="1" s="1"/>
  <c r="AK90" i="1" s="1"/>
  <c r="L31" i="1"/>
  <c r="AI88" i="1"/>
  <c r="AH138" i="1"/>
  <c r="L39" i="1"/>
  <c r="W39" i="1" s="1"/>
  <c r="AK141" i="1" s="1"/>
  <c r="D76" i="1"/>
  <c r="AJ96" i="1" s="1"/>
  <c r="AK96" i="1" s="1"/>
  <c r="AI98" i="1"/>
  <c r="Z106" i="1"/>
  <c r="Z110" i="1"/>
  <c r="Z104" i="1"/>
  <c r="Z102" i="1"/>
  <c r="Z99" i="1"/>
  <c r="Z100" i="1"/>
  <c r="Z98" i="1"/>
  <c r="B29" i="1"/>
  <c r="Z95" i="1"/>
  <c r="Z94" i="1"/>
  <c r="B20" i="1"/>
  <c r="B21" i="1" s="1"/>
  <c r="B12" i="1"/>
  <c r="W8" i="1"/>
  <c r="AK87" i="1"/>
  <c r="AK94" i="1"/>
  <c r="AK93" i="1"/>
  <c r="Z88" i="1"/>
  <c r="B22" i="1"/>
  <c r="AI85" i="1"/>
  <c r="Z85" i="1"/>
  <c r="AK86" i="1"/>
  <c r="V47" i="1"/>
  <c r="V63" i="1"/>
  <c r="V31" i="1"/>
  <c r="AK98" i="1"/>
  <c r="W14" i="1"/>
  <c r="AK81" i="1"/>
  <c r="W19" i="1"/>
  <c r="AI133" i="1"/>
  <c r="L15" i="1"/>
  <c r="W15" i="1" s="1"/>
  <c r="AE135" i="1" s="1"/>
  <c r="AK95" i="1"/>
  <c r="AK88" i="1"/>
  <c r="L23" i="1"/>
  <c r="V71" i="1"/>
  <c r="W30" i="1"/>
  <c r="W34" i="1"/>
  <c r="W62" i="1"/>
  <c r="W66" i="1"/>
  <c r="X68" i="1" s="1"/>
  <c r="AG104" i="1"/>
  <c r="W13" i="1"/>
  <c r="AC81" i="1"/>
  <c r="W10" i="1"/>
  <c r="L71" i="1"/>
  <c r="W71" i="1" s="1"/>
  <c r="V23" i="1"/>
  <c r="L63" i="1"/>
  <c r="T76" i="1"/>
  <c r="AJ84" i="1" s="1"/>
  <c r="AK84" i="1" s="1"/>
  <c r="AI84" i="1"/>
  <c r="AI91" i="1"/>
  <c r="P76" i="1"/>
  <c r="AJ91" i="1" s="1"/>
  <c r="AK91" i="1" s="1"/>
  <c r="W26" i="1"/>
  <c r="W54" i="1"/>
  <c r="W58" i="1"/>
  <c r="W20" i="1"/>
  <c r="AD154" i="1" l="1"/>
  <c r="AD115" i="1"/>
  <c r="AD113" i="1"/>
  <c r="AD153" i="1"/>
  <c r="AJ144" i="1"/>
  <c r="X52" i="1"/>
  <c r="AK146" i="1" s="1"/>
  <c r="X60" i="1"/>
  <c r="AD114" i="1"/>
  <c r="AD150" i="1"/>
  <c r="AD94" i="1"/>
  <c r="AD145" i="1"/>
  <c r="AJ139" i="1"/>
  <c r="AD99" i="1"/>
  <c r="AJ141" i="1"/>
  <c r="AD91" i="1"/>
  <c r="AD141" i="1"/>
  <c r="AD107" i="1"/>
  <c r="AJ147" i="1"/>
  <c r="AD148" i="1"/>
  <c r="AD101" i="1"/>
  <c r="AD108" i="1"/>
  <c r="AJ148" i="1"/>
  <c r="AD84" i="1"/>
  <c r="AD134" i="1"/>
  <c r="AD100" i="1"/>
  <c r="AJ142" i="1"/>
  <c r="AD142" i="1"/>
  <c r="AD93" i="1"/>
  <c r="W47" i="1"/>
  <c r="AE147" i="1" s="1"/>
  <c r="X44" i="1"/>
  <c r="AD144" i="1"/>
  <c r="AD105" i="1"/>
  <c r="AK97" i="1"/>
  <c r="W31" i="1"/>
  <c r="AE141" i="1" s="1"/>
  <c r="X28" i="1"/>
  <c r="AD138" i="1"/>
  <c r="AD92" i="1"/>
  <c r="X36" i="1"/>
  <c r="AD96" i="1"/>
  <c r="AJ138" i="1"/>
  <c r="B30" i="1"/>
  <c r="Z91" i="1"/>
  <c r="B13" i="1"/>
  <c r="Z84" i="1"/>
  <c r="W63" i="1"/>
  <c r="AE153" i="1" s="1"/>
  <c r="AK92" i="1"/>
  <c r="AD86" i="1"/>
  <c r="AJ133" i="1"/>
  <c r="X20" i="1"/>
  <c r="AD83" i="1"/>
  <c r="AD136" i="1"/>
  <c r="AJ134" i="1"/>
  <c r="AD85" i="1"/>
  <c r="AD81" i="1"/>
  <c r="AD135" i="1"/>
  <c r="W23" i="1"/>
  <c r="AK135" i="1" s="1"/>
  <c r="B23" i="1"/>
  <c r="Z89" i="1"/>
  <c r="X12" i="1"/>
  <c r="AD90" i="1"/>
  <c r="AD132" i="1"/>
  <c r="AK85" i="1"/>
  <c r="AK89" i="1" s="1"/>
  <c r="B87" i="1" l="1"/>
  <c r="AH108" i="1" s="1"/>
  <c r="B89" i="1"/>
  <c r="AH110" i="1" s="1"/>
  <c r="AE152" i="1"/>
  <c r="B88" i="1"/>
  <c r="AH109" i="1" s="1"/>
  <c r="AE146" i="1"/>
  <c r="B86" i="1"/>
  <c r="AH107" i="1" s="1"/>
  <c r="AE140" i="1"/>
  <c r="AK140" i="1"/>
  <c r="B85" i="1"/>
  <c r="B31" i="1"/>
  <c r="Z93" i="1"/>
  <c r="Z81" i="1"/>
  <c r="B14" i="1"/>
  <c r="AE134" i="1"/>
  <c r="B83" i="1"/>
  <c r="AE81" i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B84" i="1"/>
  <c r="AK134" i="1"/>
  <c r="AH106" i="1" l="1"/>
  <c r="Z83" i="1"/>
  <c r="B15" i="1"/>
  <c r="AH105" i="1"/>
  <c r="AH104" i="1"/>
  <c r="D83" i="1"/>
  <c r="AI104" i="1" l="1"/>
  <c r="Z131" i="1"/>
  <c r="D84" i="1"/>
  <c r="AF131" i="1" l="1"/>
  <c r="AI105" i="1"/>
  <c r="D85" i="1"/>
  <c r="AF137" i="1" s="1"/>
  <c r="AI106" i="1" l="1"/>
  <c r="D86" i="1"/>
  <c r="Z137" i="1" s="1"/>
  <c r="D87" i="1" l="1"/>
  <c r="AF143" i="1" s="1"/>
  <c r="AI107" i="1"/>
  <c r="AI108" i="1" l="1"/>
  <c r="D88" i="1"/>
  <c r="D89" i="1" s="1"/>
  <c r="AI110" i="1" l="1"/>
  <c r="Z149" i="1"/>
  <c r="AI109" i="1"/>
  <c r="Z143" i="1"/>
</calcChain>
</file>

<file path=xl/sharedStrings.xml><?xml version="1.0" encoding="utf-8"?>
<sst xmlns="http://schemas.openxmlformats.org/spreadsheetml/2006/main" count="176" uniqueCount="88">
  <si>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</si>
  <si>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</si>
  <si>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</si>
  <si>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</si>
  <si>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</si>
  <si>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</si>
  <si>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</si>
  <si>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</si>
  <si>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</si>
  <si>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</si>
  <si>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 xml:space="preserve">      Name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</si>
  <si>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</si>
  <si>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</si>
  <si>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</si>
  <si>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</si>
  <si>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</si>
  <si>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</si>
  <si>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</si>
  <si>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</si>
  <si>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</si>
  <si>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</si>
  <si>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</si>
  <si>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Golf Hole Averages</t>
  </si>
  <si>
    <t>W6621 W38th Ave.</t>
  </si>
  <si>
    <t>Hole Avg.</t>
  </si>
  <si>
    <t>The Italicized score is the team best ball score</t>
  </si>
  <si>
    <t>Name, Score and Place</t>
  </si>
  <si>
    <t>School Name</t>
  </si>
  <si>
    <t>Sch</t>
  </si>
  <si>
    <t>Player 1</t>
  </si>
  <si>
    <t>Player 2</t>
  </si>
  <si>
    <t>Player 3</t>
  </si>
  <si>
    <t>Player 4</t>
  </si>
  <si>
    <t>Player 5</t>
  </si>
  <si>
    <t>Over (Under) Par</t>
  </si>
  <si>
    <t>Avg</t>
  </si>
  <si>
    <t xml:space="preserve">School     </t>
  </si>
  <si>
    <t>Results</t>
  </si>
  <si>
    <t>Hole 18 - Enter Score, WD, or DQ.</t>
  </si>
  <si>
    <t>Bonduel</t>
  </si>
  <si>
    <t>Oconto</t>
  </si>
  <si>
    <t>Seymour</t>
  </si>
  <si>
    <t>Shawano</t>
  </si>
  <si>
    <t>West Depere</t>
  </si>
  <si>
    <t>Xavier</t>
  </si>
  <si>
    <t>Brylee King</t>
  </si>
  <si>
    <t>Kennedy Peters</t>
  </si>
  <si>
    <t>Lauren Wilcox</t>
  </si>
  <si>
    <t>Gracee Minlschmidt</t>
  </si>
  <si>
    <t>Bon</t>
  </si>
  <si>
    <t>Oco</t>
  </si>
  <si>
    <t>Sey</t>
  </si>
  <si>
    <t>Sha</t>
  </si>
  <si>
    <t>WDP</t>
  </si>
  <si>
    <t>Xav</t>
  </si>
  <si>
    <t>KateLynn Marcks</t>
  </si>
  <si>
    <t>Sturgeon Bay</t>
  </si>
  <si>
    <t>Crystal Springs Golf Course  9-6-18  FRONT NINE</t>
  </si>
  <si>
    <t>Jaden Stenstrup</t>
  </si>
  <si>
    <t>Liddy Hearley</t>
  </si>
  <si>
    <t>Michayla Leonard</t>
  </si>
  <si>
    <t>Morgan Ratajzck</t>
  </si>
  <si>
    <t>Kiley Rusch</t>
  </si>
  <si>
    <t>Taylor Johnson</t>
  </si>
  <si>
    <t>Macie Herm</t>
  </si>
  <si>
    <t>Georgia Eggert</t>
  </si>
  <si>
    <t>Katelyn Laatsch</t>
  </si>
  <si>
    <t>Maddie Blahnik</t>
  </si>
  <si>
    <t>Sarah Bridenhagen</t>
  </si>
  <si>
    <t>Sydney Alger</t>
  </si>
  <si>
    <t>Katy Carter</t>
  </si>
  <si>
    <t>Emily Tess</t>
  </si>
  <si>
    <t>Jessie LaBerge</t>
  </si>
  <si>
    <t>Kylie Guenther</t>
  </si>
  <si>
    <t>Sydney Luepke</t>
  </si>
  <si>
    <t>Ava Pleshek</t>
  </si>
  <si>
    <t>Jenna Godin</t>
  </si>
  <si>
    <t>Bay Conference Tour Stop #5 (Seymour)</t>
  </si>
  <si>
    <t>Clair Pakamad</t>
  </si>
  <si>
    <t>Lauren Haen</t>
  </si>
  <si>
    <t>Kate Berneker</t>
  </si>
  <si>
    <t>Catherine Sajbel</t>
  </si>
  <si>
    <t>Lizzy Tetzlaff</t>
  </si>
  <si>
    <t>Aria VanDeHei</t>
  </si>
  <si>
    <t>Alyssa Cayer</t>
  </si>
  <si>
    <t>Allie Ries</t>
  </si>
  <si>
    <t>Morgan DeGroot</t>
  </si>
  <si>
    <t>Katrina Kowalczyk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</si>
</sst>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color indexed="20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NumberFormat="1" applyFont="1" applyProtection="1">
      <protection hidden="1"/>
    </xf>
    <xf numFmtId="0" fontId="3" fillId="0" borderId="0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3" fillId="0" borderId="3" xfId="0" applyNumberFormat="1" applyFont="1" applyBorder="1" applyProtection="1">
      <protection locked="0" hidden="1"/>
    </xf>
    <xf numFmtId="0" fontId="4" fillId="0" borderId="3" xfId="0" applyNumberFormat="1" applyFont="1" applyBorder="1" applyAlignment="1" applyProtection="1">
      <alignment horizontal="right"/>
      <protection hidden="1"/>
    </xf>
    <xf numFmtId="0" fontId="4" fillId="0" borderId="4" xfId="0" applyNumberFormat="1" applyFont="1" applyBorder="1" applyAlignment="1" applyProtection="1">
      <alignment horizontal="right"/>
      <protection hidden="1"/>
    </xf>
    <xf numFmtId="0" fontId="5" fillId="0" borderId="5" xfId="0" applyNumberFormat="1" applyFont="1" applyBorder="1" applyAlignment="1" applyProtection="1">
      <alignment horizontal="right"/>
      <protection hidden="1"/>
    </xf>
    <xf numFmtId="0" fontId="3" fillId="0" borderId="6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1" fillId="0" borderId="2" xfId="0" applyNumberFormat="1" applyFont="1" applyBorder="1" applyProtection="1">
      <protection locked="0" hidden="1"/>
    </xf>
    <xf numFmtId="0" fontId="6" fillId="0" borderId="2" xfId="0" applyNumberFormat="1" applyFont="1" applyBorder="1" applyProtection="1">
      <protection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1" fillId="0" borderId="7" xfId="0" applyNumberFormat="1" applyFont="1" applyBorder="1" applyProtection="1">
      <protection hidden="1"/>
    </xf>
    <xf numFmtId="0" fontId="1" fillId="0" borderId="7" xfId="0" applyNumberFormat="1" applyFont="1" applyBorder="1" applyProtection="1">
      <protection locked="0"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locked="0" hidden="1"/>
    </xf>
    <xf numFmtId="0" fontId="5" fillId="0" borderId="8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Protection="1">
      <protection hidden="1"/>
    </xf>
    <xf numFmtId="0" fontId="4" fillId="0" borderId="9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Alignment="1" applyProtection="1">
      <alignment horizontal="right"/>
      <protection hidden="1"/>
    </xf>
    <xf numFmtId="0" fontId="5" fillId="0" borderId="9" xfId="0" applyNumberFormat="1" applyFont="1" applyBorder="1" applyAlignment="1" applyProtection="1">
      <alignment horizontal="right"/>
      <protection hidden="1"/>
    </xf>
    <xf numFmtId="0" fontId="1" fillId="0" borderId="4" xfId="0" applyNumberFormat="1" applyFont="1" applyBorder="1" applyProtection="1">
      <protection locked="0" hidden="1"/>
    </xf>
    <xf numFmtId="0" fontId="5" fillId="0" borderId="10" xfId="0" applyNumberFormat="1" applyFon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4" fillId="0" borderId="0" xfId="0" applyNumberFormat="1" applyFont="1" applyProtection="1">
      <protection hidden="1"/>
    </xf>
    <xf numFmtId="0" fontId="2" fillId="0" borderId="1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0" fontId="1" fillId="0" borderId="4" xfId="0" applyNumberFormat="1" applyFont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0" fontId="3" fillId="0" borderId="12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12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Border="1" applyProtection="1">
      <protection hidden="1"/>
    </xf>
    <xf numFmtId="164" fontId="9" fillId="0" borderId="0" xfId="0" applyNumberFormat="1" applyFont="1" applyProtection="1">
      <protection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9" fillId="0" borderId="15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164" fontId="9" fillId="0" borderId="17" xfId="0" applyNumberFormat="1" applyFont="1" applyBorder="1" applyAlignment="1" applyProtection="1">
      <alignment horizontal="center"/>
      <protection hidden="1"/>
    </xf>
    <xf numFmtId="164" fontId="9" fillId="0" borderId="18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10" fillId="0" borderId="0" xfId="0" applyNumberFormat="1" applyFont="1" applyProtection="1">
      <protection hidden="1"/>
    </xf>
    <xf numFmtId="0" fontId="8" fillId="0" borderId="13" xfId="0" applyNumberFormat="1" applyFont="1" applyBorder="1" applyAlignment="1" applyProtection="1">
      <alignment horizontal="center"/>
      <protection hidden="1"/>
    </xf>
    <xf numFmtId="0" fontId="8" fillId="0" borderId="19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right"/>
      <protection hidden="1"/>
    </xf>
    <xf numFmtId="0" fontId="9" fillId="0" borderId="20" xfId="0" applyNumberFormat="1" applyFont="1" applyBorder="1" applyAlignment="1" applyProtection="1">
      <alignment horizontal="center"/>
      <protection hidden="1"/>
    </xf>
    <xf numFmtId="0" fontId="8" fillId="0" borderId="14" xfId="0" applyNumberFormat="1" applyFont="1" applyBorder="1" applyAlignment="1" applyProtection="1">
      <alignment horizontal="center"/>
      <protection hidden="1"/>
    </xf>
    <xf numFmtId="0" fontId="9" fillId="0" borderId="21" xfId="0" applyNumberFormat="1" applyFont="1" applyBorder="1" applyProtection="1">
      <protection hidden="1"/>
    </xf>
    <xf numFmtId="0" fontId="9" fillId="0" borderId="21" xfId="0" applyNumberFormat="1" applyFont="1" applyBorder="1" applyAlignment="1" applyProtection="1">
      <alignment horizontal="right"/>
      <protection hidden="1"/>
    </xf>
    <xf numFmtId="0" fontId="9" fillId="0" borderId="22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Protection="1">
      <protection hidden="1"/>
    </xf>
    <xf numFmtId="0" fontId="9" fillId="0" borderId="23" xfId="0" applyNumberFormat="1" applyFont="1" applyBorder="1" applyAlignment="1" applyProtection="1">
      <alignment horizontal="right"/>
      <protection hidden="1"/>
    </xf>
    <xf numFmtId="0" fontId="9" fillId="0" borderId="24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Protection="1">
      <protection hidden="1"/>
    </xf>
    <xf numFmtId="0" fontId="8" fillId="0" borderId="25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center"/>
      <protection hidden="1"/>
    </xf>
    <xf numFmtId="0" fontId="8" fillId="0" borderId="26" xfId="0" applyNumberFormat="1" applyFont="1" applyBorder="1" applyProtection="1">
      <protection hidden="1"/>
    </xf>
    <xf numFmtId="0" fontId="9" fillId="0" borderId="26" xfId="0" applyNumberFormat="1" applyFont="1" applyBorder="1" applyAlignment="1" applyProtection="1">
      <alignment horizontal="right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right"/>
      <protection hidden="1"/>
    </xf>
    <xf numFmtId="0" fontId="9" fillId="0" borderId="21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0" fontId="9" fillId="0" borderId="28" xfId="0" applyNumberFormat="1" applyFont="1" applyBorder="1" applyProtection="1">
      <protection hidden="1"/>
    </xf>
    <xf numFmtId="0" fontId="9" fillId="0" borderId="13" xfId="0" applyNumberFormat="1" applyFont="1" applyBorder="1" applyAlignment="1" applyProtection="1">
      <alignment horizontal="right"/>
      <protection hidden="1"/>
    </xf>
    <xf numFmtId="0" fontId="9" fillId="0" borderId="13" xfId="0" applyNumberFormat="1" applyFont="1" applyBorder="1" applyAlignment="1" applyProtection="1">
      <alignment horizontal="center"/>
      <protection hidden="1"/>
    </xf>
    <xf numFmtId="0" fontId="10" fillId="0" borderId="29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Alignment="1" applyProtection="1">
      <alignment horizontal="center"/>
      <protection hidden="1"/>
    </xf>
    <xf numFmtId="0" fontId="9" fillId="0" borderId="3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righ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Border="1" applyProtection="1"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3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9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123825</xdr:rowOff>
        </xdr:from>
        <xdr:to>
          <xdr:col>21</xdr:col>
          <xdr:colOff>19050</xdr:colOff>
          <xdr:row>2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68"/>
  <sheetViews>
    <sheetView showGridLines="0" tabSelected="1" workbookViewId="0">
      <pane ySplit="3" topLeftCell="A7" activePane="bottomLeft" state="frozen"/>
      <selection pane="bottomLeft" activeCell="M62" sqref="M62"/>
    </sheetView>
  </sheetViews>
  <sheetFormatPr defaultRowHeight="11.25" x14ac:dyDescent="0.2"/>
  <cols>
    <col min="1" max="1" width="17.7109375" style="11" customWidth="1"/>
    <col min="2" max="2" width="4" style="11" customWidth="1"/>
    <col min="3" max="4" width="3.7109375" style="11" customWidth="1"/>
    <col min="5" max="5" width="4.140625" style="11" customWidth="1"/>
    <col min="6" max="11" width="3.7109375" style="11" customWidth="1"/>
    <col min="12" max="12" width="3.5703125" style="8" customWidth="1"/>
    <col min="13" max="21" width="3.7109375" style="11" customWidth="1"/>
    <col min="22" max="22" width="3" style="8" customWidth="1"/>
    <col min="23" max="23" width="4.5703125" style="9" customWidth="1"/>
    <col min="24" max="24" width="4.85546875" style="12" customWidth="1"/>
    <col min="25" max="25" width="1.5703125" style="1" customWidth="1"/>
    <col min="26" max="26" width="6.28515625" style="49" customWidth="1"/>
    <col min="27" max="27" width="18.7109375" style="1" customWidth="1"/>
    <col min="28" max="29" width="4.7109375" style="1" customWidth="1"/>
    <col min="30" max="30" width="5.85546875" style="1" customWidth="1"/>
    <col min="31" max="31" width="5.85546875" style="47" customWidth="1"/>
    <col min="32" max="32" width="5.140625" style="47" customWidth="1"/>
    <col min="33" max="33" width="18.5703125" style="1" customWidth="1"/>
    <col min="34" max="35" width="4.7109375" style="1" customWidth="1"/>
    <col min="36" max="36" width="5.7109375" style="47" customWidth="1"/>
    <col min="37" max="37" width="6.5703125" style="47" customWidth="1"/>
    <col min="38" max="43" width="9.140625" style="1"/>
    <col min="44" max="16384" width="9.140625" style="11"/>
  </cols>
  <sheetData>
    <row r="1" spans="1:43" x14ac:dyDescent="0.2">
      <c r="A1" s="1" t="s">
        <v>17</v>
      </c>
      <c r="B1" s="1"/>
      <c r="C1" s="1"/>
      <c r="D1" s="1"/>
      <c r="AG1" s="1" t="s">
        <v>17</v>
      </c>
    </row>
    <row r="2" spans="1:43" x14ac:dyDescent="0.2">
      <c r="A2" s="1" t="s">
        <v>23</v>
      </c>
      <c r="B2" s="1"/>
      <c r="C2" s="1"/>
      <c r="D2" s="1"/>
      <c r="AG2" s="1" t="s">
        <v>23</v>
      </c>
    </row>
    <row r="3" spans="1:43" x14ac:dyDescent="0.2">
      <c r="A3" s="1" t="s">
        <v>18</v>
      </c>
      <c r="B3" s="1" t="s">
        <v>19</v>
      </c>
      <c r="C3" s="1"/>
      <c r="D3" s="1"/>
      <c r="M3" s="13"/>
      <c r="AG3" s="1" t="s">
        <v>18</v>
      </c>
      <c r="AH3" s="1" t="s">
        <v>19</v>
      </c>
    </row>
    <row r="4" spans="1:43" ht="26.25" customHeight="1" x14ac:dyDescent="0.4">
      <c r="A4" s="110" t="s">
        <v>77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43" ht="16.5" customHeight="1" x14ac:dyDescent="0.25">
      <c r="A5" s="111" t="s">
        <v>57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43" x14ac:dyDescent="0.2">
      <c r="S6" s="117" t="s">
        <v>38</v>
      </c>
      <c r="T6" s="118"/>
      <c r="U6" s="118"/>
      <c r="V6" s="118"/>
      <c r="W6" s="118"/>
    </row>
    <row r="7" spans="1:43" ht="13.5" thickBot="1" x14ac:dyDescent="0.25">
      <c r="C7" s="39" t="str">
        <f>IF(U8="","Warning:  Make sure you enter the par for each hole below.","")</f>
        <v/>
      </c>
      <c r="S7" s="119"/>
      <c r="T7" s="119"/>
      <c r="U7" s="119"/>
      <c r="V7" s="119"/>
      <c r="W7" s="119"/>
    </row>
    <row r="8" spans="1:43" s="21" customFormat="1" ht="12.75" thickTop="1" thickBot="1" x14ac:dyDescent="0.25">
      <c r="A8" s="14"/>
      <c r="B8" s="15" t="s">
        <v>0</v>
      </c>
      <c r="C8" s="16">
        <v>5</v>
      </c>
      <c r="D8" s="16">
        <v>4</v>
      </c>
      <c r="E8" s="16">
        <v>4</v>
      </c>
      <c r="F8" s="16">
        <v>4</v>
      </c>
      <c r="G8" s="16">
        <v>3</v>
      </c>
      <c r="H8" s="16">
        <v>4</v>
      </c>
      <c r="I8" s="16">
        <v>4</v>
      </c>
      <c r="J8" s="16">
        <v>3</v>
      </c>
      <c r="K8" s="16">
        <v>5</v>
      </c>
      <c r="L8" s="17">
        <f>SUM(C8:K8)</f>
        <v>36</v>
      </c>
      <c r="M8" s="16">
        <v>5</v>
      </c>
      <c r="N8" s="16">
        <v>3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6">
        <v>3</v>
      </c>
      <c r="U8" s="16">
        <v>5</v>
      </c>
      <c r="V8" s="18">
        <f>SUM(M8:U8)</f>
        <v>36</v>
      </c>
      <c r="W8" s="19">
        <f>L8+V8</f>
        <v>72</v>
      </c>
      <c r="X8" s="20"/>
      <c r="Y8" s="6"/>
      <c r="Z8" s="50"/>
      <c r="AA8" s="6"/>
      <c r="AB8" s="6"/>
      <c r="AC8" s="6"/>
      <c r="AD8" s="6"/>
      <c r="AE8" s="62"/>
      <c r="AF8" s="62"/>
      <c r="AG8" s="6"/>
      <c r="AH8" s="6"/>
      <c r="AI8" s="6"/>
      <c r="AJ8" s="62"/>
      <c r="AK8" s="62"/>
      <c r="AL8" s="6"/>
      <c r="AM8" s="6"/>
      <c r="AN8" s="6"/>
      <c r="AO8" s="6"/>
      <c r="AP8" s="6"/>
      <c r="AQ8" s="6"/>
    </row>
    <row r="9" spans="1:43" ht="16.5" thickTop="1" x14ac:dyDescent="0.25">
      <c r="A9" s="40" t="s">
        <v>39</v>
      </c>
      <c r="B9" s="22" t="s">
        <v>1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4" t="s">
        <v>2</v>
      </c>
      <c r="M9" s="23">
        <v>10</v>
      </c>
      <c r="N9" s="23">
        <v>11</v>
      </c>
      <c r="O9" s="23">
        <v>12</v>
      </c>
      <c r="P9" s="23">
        <v>13</v>
      </c>
      <c r="Q9" s="23">
        <v>14</v>
      </c>
      <c r="R9" s="23">
        <v>15</v>
      </c>
      <c r="S9" s="23">
        <v>16</v>
      </c>
      <c r="T9" s="23">
        <v>17</v>
      </c>
      <c r="U9" s="23">
        <v>18</v>
      </c>
      <c r="V9" s="4" t="s">
        <v>3</v>
      </c>
      <c r="W9" s="25" t="s">
        <v>4</v>
      </c>
      <c r="X9" s="20"/>
    </row>
    <row r="10" spans="1:43" x14ac:dyDescent="0.2">
      <c r="A10" s="41" t="s">
        <v>72</v>
      </c>
      <c r="B10" s="13" t="s">
        <v>49</v>
      </c>
      <c r="C10" s="13">
        <v>7</v>
      </c>
      <c r="D10" s="13">
        <v>6</v>
      </c>
      <c r="E10" s="13">
        <v>6</v>
      </c>
      <c r="F10" s="13">
        <v>7</v>
      </c>
      <c r="G10" s="13">
        <v>4</v>
      </c>
      <c r="H10" s="13">
        <v>6</v>
      </c>
      <c r="I10" s="13">
        <v>7</v>
      </c>
      <c r="J10" s="13">
        <v>5</v>
      </c>
      <c r="K10" s="13">
        <v>7</v>
      </c>
      <c r="L10" s="4">
        <f t="shared" ref="L10:L15" si="0">SUM(C10:K10)</f>
        <v>55</v>
      </c>
      <c r="M10" s="13"/>
      <c r="N10" s="13"/>
      <c r="O10" s="13"/>
      <c r="P10" s="13"/>
      <c r="Q10" s="13"/>
      <c r="R10" s="13"/>
      <c r="S10" s="13"/>
      <c r="T10" s="13"/>
      <c r="U10" s="26"/>
      <c r="V10" s="4">
        <f>IF(U10&gt;"a",U10,SUM(M10:U10))</f>
        <v>0</v>
      </c>
      <c r="W10" s="5">
        <f>IF(V10&gt;"a",V10,L10+V10)</f>
        <v>55</v>
      </c>
      <c r="X10" s="20"/>
    </row>
    <row r="11" spans="1:43" x14ac:dyDescent="0.2">
      <c r="A11" s="41" t="s">
        <v>73</v>
      </c>
      <c r="B11" s="3" t="str">
        <f>IF(B10="","",B10)</f>
        <v>Bon</v>
      </c>
      <c r="C11" s="13">
        <v>12</v>
      </c>
      <c r="D11" s="13">
        <v>12</v>
      </c>
      <c r="E11" s="13">
        <v>12</v>
      </c>
      <c r="F11" s="13">
        <v>12</v>
      </c>
      <c r="G11" s="13">
        <v>12</v>
      </c>
      <c r="H11" s="13">
        <v>12</v>
      </c>
      <c r="I11" s="13">
        <v>12</v>
      </c>
      <c r="J11" s="13">
        <v>12</v>
      </c>
      <c r="K11" s="26">
        <v>12</v>
      </c>
      <c r="L11" s="4">
        <f t="shared" si="0"/>
        <v>108</v>
      </c>
      <c r="M11" s="13"/>
      <c r="N11" s="13"/>
      <c r="O11" s="13"/>
      <c r="P11" s="13"/>
      <c r="Q11" s="13"/>
      <c r="R11" s="13"/>
      <c r="S11" s="13"/>
      <c r="T11" s="13"/>
      <c r="U11" s="13"/>
      <c r="V11" s="4">
        <f>IF(U11&gt;"a",U11,SUM(M11:U11))</f>
        <v>0</v>
      </c>
      <c r="W11" s="5">
        <f>IF(V11&gt;"a",V11,L11+V11)</f>
        <v>108</v>
      </c>
      <c r="X11" s="20" t="s">
        <v>4</v>
      </c>
    </row>
    <row r="12" spans="1:43" ht="12" thickBot="1" x14ac:dyDescent="0.25">
      <c r="A12" s="41" t="s">
        <v>74</v>
      </c>
      <c r="B12" s="3" t="str">
        <f>B11</f>
        <v>Bon</v>
      </c>
      <c r="C12" s="13">
        <v>10</v>
      </c>
      <c r="D12" s="13">
        <v>7</v>
      </c>
      <c r="E12" s="13">
        <v>7</v>
      </c>
      <c r="F12" s="13">
        <v>7</v>
      </c>
      <c r="G12" s="13">
        <v>5</v>
      </c>
      <c r="H12" s="13">
        <v>6</v>
      </c>
      <c r="I12" s="13">
        <v>9</v>
      </c>
      <c r="J12" s="13">
        <v>5</v>
      </c>
      <c r="K12" s="13">
        <v>10</v>
      </c>
      <c r="L12" s="4">
        <f t="shared" si="0"/>
        <v>66</v>
      </c>
      <c r="M12" s="13"/>
      <c r="N12" s="13"/>
      <c r="O12" s="13"/>
      <c r="P12" s="13"/>
      <c r="Q12" s="13"/>
      <c r="R12" s="13"/>
      <c r="S12" s="13"/>
      <c r="T12" s="13"/>
      <c r="U12" s="26"/>
      <c r="V12" s="4">
        <f>IF(U12&gt;"a",U12,SUM(M12:U12))</f>
        <v>0</v>
      </c>
      <c r="W12" s="5">
        <f>IF(V12&gt;"a",V12,L12+V12)</f>
        <v>66</v>
      </c>
      <c r="X12" s="48">
        <f>IF(COUNT(W10:W14)&lt;=3,"DQ",IF(COUNT(W10:W14)=4,SUM(W10:W14),SUM(W10:W14)-MAX(W10:W14)))</f>
        <v>275</v>
      </c>
    </row>
    <row r="13" spans="1:43" ht="12" thickTop="1" x14ac:dyDescent="0.2">
      <c r="A13" s="41" t="s">
        <v>75</v>
      </c>
      <c r="B13" s="3" t="str">
        <f>B12</f>
        <v>Bon</v>
      </c>
      <c r="C13" s="13">
        <v>10</v>
      </c>
      <c r="D13" s="13">
        <v>8</v>
      </c>
      <c r="E13" s="13">
        <v>7</v>
      </c>
      <c r="F13" s="13">
        <v>8</v>
      </c>
      <c r="G13" s="13">
        <v>7</v>
      </c>
      <c r="H13" s="13">
        <v>8</v>
      </c>
      <c r="I13" s="13">
        <v>7</v>
      </c>
      <c r="J13" s="13">
        <v>5</v>
      </c>
      <c r="K13" s="13">
        <v>9</v>
      </c>
      <c r="L13" s="4">
        <f t="shared" si="0"/>
        <v>69</v>
      </c>
      <c r="M13" s="13"/>
      <c r="N13" s="13"/>
      <c r="O13" s="13"/>
      <c r="P13" s="13"/>
      <c r="Q13" s="13"/>
      <c r="R13" s="13"/>
      <c r="S13" s="13"/>
      <c r="T13" s="13"/>
      <c r="U13" s="26"/>
      <c r="V13" s="4">
        <f>IF(U13&gt;"a",U13,SUM(M13:U13))</f>
        <v>0</v>
      </c>
      <c r="W13" s="5">
        <f>IF(V13&gt;"a",V13,L13+V13)</f>
        <v>69</v>
      </c>
      <c r="X13" s="20"/>
    </row>
    <row r="14" spans="1:43" x14ac:dyDescent="0.2">
      <c r="A14" s="42" t="s">
        <v>76</v>
      </c>
      <c r="B14" s="27" t="str">
        <f>B13</f>
        <v>Bon</v>
      </c>
      <c r="C14" s="28">
        <v>11</v>
      </c>
      <c r="D14" s="28">
        <v>9</v>
      </c>
      <c r="E14" s="28">
        <v>10</v>
      </c>
      <c r="F14" s="28">
        <v>8</v>
      </c>
      <c r="G14" s="28">
        <v>10</v>
      </c>
      <c r="H14" s="28">
        <v>9</v>
      </c>
      <c r="I14" s="28">
        <v>9</v>
      </c>
      <c r="J14" s="28">
        <v>8</v>
      </c>
      <c r="K14" s="28">
        <v>11</v>
      </c>
      <c r="L14" s="29">
        <f t="shared" si="0"/>
        <v>85</v>
      </c>
      <c r="M14" s="28"/>
      <c r="N14" s="28"/>
      <c r="O14" s="28"/>
      <c r="P14" s="28"/>
      <c r="Q14" s="28"/>
      <c r="R14" s="28"/>
      <c r="S14" s="28"/>
      <c r="T14" s="28"/>
      <c r="U14" s="30"/>
      <c r="V14" s="29">
        <f>IF(U14&gt;"a",U14,SUM(M14:U14))</f>
        <v>0</v>
      </c>
      <c r="W14" s="31">
        <f>IF(V14&gt;"a",V14,L14+V14)</f>
        <v>85</v>
      </c>
      <c r="X14" s="20"/>
    </row>
    <row r="15" spans="1:43" ht="12" thickBot="1" x14ac:dyDescent="0.25">
      <c r="A15" s="43" t="s">
        <v>5</v>
      </c>
      <c r="B15" s="32" t="str">
        <f>B14</f>
        <v>Bon</v>
      </c>
      <c r="C15" s="32">
        <f>MIN(C10:C14)</f>
        <v>7</v>
      </c>
      <c r="D15" s="32">
        <f t="shared" ref="D15:U15" si="1">MIN(D10:D14)</f>
        <v>6</v>
      </c>
      <c r="E15" s="32">
        <f t="shared" si="1"/>
        <v>6</v>
      </c>
      <c r="F15" s="32">
        <f t="shared" si="1"/>
        <v>7</v>
      </c>
      <c r="G15" s="32">
        <f t="shared" si="1"/>
        <v>4</v>
      </c>
      <c r="H15" s="32">
        <f t="shared" si="1"/>
        <v>6</v>
      </c>
      <c r="I15" s="32">
        <f t="shared" si="1"/>
        <v>7</v>
      </c>
      <c r="J15" s="32">
        <f t="shared" si="1"/>
        <v>5</v>
      </c>
      <c r="K15" s="32">
        <f t="shared" si="1"/>
        <v>7</v>
      </c>
      <c r="L15" s="33">
        <f t="shared" si="0"/>
        <v>55</v>
      </c>
      <c r="M15" s="32">
        <f t="shared" si="1"/>
        <v>0</v>
      </c>
      <c r="N15" s="32">
        <f t="shared" si="1"/>
        <v>0</v>
      </c>
      <c r="O15" s="32">
        <f t="shared" si="1"/>
        <v>0</v>
      </c>
      <c r="P15" s="32">
        <f t="shared" si="1"/>
        <v>0</v>
      </c>
      <c r="Q15" s="32">
        <f t="shared" si="1"/>
        <v>0</v>
      </c>
      <c r="R15" s="32">
        <f t="shared" si="1"/>
        <v>0</v>
      </c>
      <c r="S15" s="32">
        <f t="shared" si="1"/>
        <v>0</v>
      </c>
      <c r="T15" s="32">
        <f t="shared" si="1"/>
        <v>0</v>
      </c>
      <c r="U15" s="34">
        <f t="shared" si="1"/>
        <v>0</v>
      </c>
      <c r="V15" s="33">
        <f>SUM(M15:U15)</f>
        <v>0</v>
      </c>
      <c r="W15" s="35">
        <f>L15+V15</f>
        <v>55</v>
      </c>
      <c r="X15" s="20"/>
    </row>
    <row r="16" spans="1:43" ht="12.75" thickTop="1" thickBot="1" x14ac:dyDescent="0.25">
      <c r="A16" s="44"/>
      <c r="B16" s="36"/>
      <c r="C16" s="13"/>
      <c r="D16" s="13"/>
      <c r="E16" s="13"/>
      <c r="F16" s="13"/>
      <c r="G16" s="13"/>
      <c r="H16" s="13"/>
      <c r="I16" s="13"/>
      <c r="J16" s="13"/>
      <c r="K16" s="13"/>
      <c r="L16" s="4"/>
      <c r="M16" s="13"/>
      <c r="N16" s="13"/>
      <c r="O16" s="13"/>
      <c r="P16" s="13"/>
      <c r="Q16" s="13"/>
      <c r="R16" s="13"/>
      <c r="S16" s="13"/>
      <c r="T16" s="13"/>
      <c r="U16" s="26"/>
      <c r="V16" s="4"/>
      <c r="W16" s="5"/>
      <c r="X16" s="38"/>
    </row>
    <row r="17" spans="1:24" ht="16.5" thickTop="1" x14ac:dyDescent="0.25">
      <c r="A17" s="45" t="s">
        <v>40</v>
      </c>
      <c r="B17" s="13" t="s">
        <v>1</v>
      </c>
      <c r="C17" s="23">
        <v>1</v>
      </c>
      <c r="D17" s="23">
        <v>2</v>
      </c>
      <c r="E17" s="23">
        <v>3</v>
      </c>
      <c r="F17" s="23">
        <v>4</v>
      </c>
      <c r="G17" s="23">
        <v>5</v>
      </c>
      <c r="H17" s="23">
        <v>6</v>
      </c>
      <c r="I17" s="23">
        <v>7</v>
      </c>
      <c r="J17" s="23">
        <v>8</v>
      </c>
      <c r="K17" s="23">
        <v>9</v>
      </c>
      <c r="L17" s="24" t="s">
        <v>2</v>
      </c>
      <c r="M17" s="23">
        <v>10</v>
      </c>
      <c r="N17" s="23">
        <v>11</v>
      </c>
      <c r="O17" s="23">
        <v>12</v>
      </c>
      <c r="P17" s="23">
        <v>13</v>
      </c>
      <c r="Q17" s="23">
        <v>14</v>
      </c>
      <c r="R17" s="23">
        <v>15</v>
      </c>
      <c r="S17" s="23">
        <v>16</v>
      </c>
      <c r="T17" s="23">
        <v>17</v>
      </c>
      <c r="U17" s="23">
        <v>18</v>
      </c>
      <c r="V17" s="24" t="s">
        <v>3</v>
      </c>
      <c r="W17" s="37" t="s">
        <v>4</v>
      </c>
      <c r="X17" s="20"/>
    </row>
    <row r="18" spans="1:24" x14ac:dyDescent="0.2">
      <c r="A18" s="41" t="s">
        <v>58</v>
      </c>
      <c r="B18" s="13" t="s">
        <v>50</v>
      </c>
      <c r="C18" s="13">
        <v>7</v>
      </c>
      <c r="D18" s="13">
        <v>6</v>
      </c>
      <c r="E18" s="13">
        <v>6</v>
      </c>
      <c r="F18" s="13">
        <v>7</v>
      </c>
      <c r="G18" s="13">
        <v>7</v>
      </c>
      <c r="H18" s="13">
        <v>9</v>
      </c>
      <c r="I18" s="13">
        <v>7</v>
      </c>
      <c r="J18" s="13">
        <v>5</v>
      </c>
      <c r="K18" s="13">
        <v>7</v>
      </c>
      <c r="L18" s="4">
        <f t="shared" ref="L18:L23" si="2">SUM(C18:K18)</f>
        <v>61</v>
      </c>
      <c r="M18" s="13"/>
      <c r="N18" s="13"/>
      <c r="O18" s="13"/>
      <c r="P18" s="13"/>
      <c r="Q18" s="13"/>
      <c r="R18" s="13"/>
      <c r="S18" s="13"/>
      <c r="T18" s="13"/>
      <c r="U18" s="26"/>
      <c r="V18" s="4">
        <f>IF(U18&gt;"a",U18,SUM(M18:U18))</f>
        <v>0</v>
      </c>
      <c r="W18" s="5">
        <f>IF(V18&gt;"a",V18,L18+V18)</f>
        <v>61</v>
      </c>
      <c r="X18" s="20"/>
    </row>
    <row r="19" spans="1:24" x14ac:dyDescent="0.2">
      <c r="A19" s="41" t="s">
        <v>59</v>
      </c>
      <c r="B19" s="3" t="str">
        <f>IF(B18="","",B18)</f>
        <v>Oco</v>
      </c>
      <c r="C19" s="13">
        <v>11</v>
      </c>
      <c r="D19" s="13">
        <v>10</v>
      </c>
      <c r="E19" s="13">
        <v>8</v>
      </c>
      <c r="F19" s="13">
        <v>8</v>
      </c>
      <c r="G19" s="13">
        <v>6</v>
      </c>
      <c r="H19" s="13">
        <v>10</v>
      </c>
      <c r="I19" s="13">
        <v>10</v>
      </c>
      <c r="J19" s="13">
        <v>4</v>
      </c>
      <c r="K19" s="26">
        <v>10</v>
      </c>
      <c r="L19" s="4">
        <f t="shared" si="2"/>
        <v>77</v>
      </c>
      <c r="M19" s="13"/>
      <c r="N19" s="13"/>
      <c r="O19" s="13"/>
      <c r="P19" s="13"/>
      <c r="Q19" s="13"/>
      <c r="R19" s="13"/>
      <c r="S19" s="13"/>
      <c r="T19" s="13"/>
      <c r="U19" s="13"/>
      <c r="V19" s="4">
        <f>IF(U19&gt;"a",U19,SUM(M19:U19))</f>
        <v>0</v>
      </c>
      <c r="W19" s="5">
        <f>IF(V19&gt;"a",V19,L19+V19)</f>
        <v>77</v>
      </c>
      <c r="X19" s="20" t="s">
        <v>4</v>
      </c>
    </row>
    <row r="20" spans="1:24" ht="12" thickBot="1" x14ac:dyDescent="0.25">
      <c r="A20" s="41" t="s">
        <v>61</v>
      </c>
      <c r="B20" s="3" t="str">
        <f>B19</f>
        <v>Oco</v>
      </c>
      <c r="C20" s="13">
        <v>6</v>
      </c>
      <c r="D20" s="13">
        <v>8</v>
      </c>
      <c r="E20" s="13">
        <v>8</v>
      </c>
      <c r="F20" s="13">
        <v>9</v>
      </c>
      <c r="G20" s="13">
        <v>6</v>
      </c>
      <c r="H20" s="13">
        <v>8</v>
      </c>
      <c r="I20" s="13">
        <v>6</v>
      </c>
      <c r="J20" s="13">
        <v>6</v>
      </c>
      <c r="K20" s="13">
        <v>8</v>
      </c>
      <c r="L20" s="4">
        <f t="shared" si="2"/>
        <v>65</v>
      </c>
      <c r="M20" s="13"/>
      <c r="N20" s="13"/>
      <c r="O20" s="13"/>
      <c r="P20" s="13"/>
      <c r="Q20" s="13"/>
      <c r="R20" s="13"/>
      <c r="S20" s="13"/>
      <c r="T20" s="13"/>
      <c r="U20" s="26"/>
      <c r="V20" s="4">
        <f>IF(U20&gt;"a",U20,SUM(M20:U20))</f>
        <v>0</v>
      </c>
      <c r="W20" s="5">
        <f>IF(V20&gt;"a",V20,L20+V20)</f>
        <v>65</v>
      </c>
      <c r="X20" s="48">
        <f>IF(COUNT(W18:W22)&lt;=3,"DQ",IF(COUNT(W18:W22)=4,SUM(W18:W22),SUM(W18:W22)-MAX(W18:W22)))</f>
        <v>273</v>
      </c>
    </row>
    <row r="21" spans="1:24" ht="12" thickTop="1" x14ac:dyDescent="0.2">
      <c r="A21" s="41" t="s">
        <v>60</v>
      </c>
      <c r="B21" s="3" t="str">
        <f>B20</f>
        <v>Oco</v>
      </c>
      <c r="C21" s="13">
        <v>9</v>
      </c>
      <c r="D21" s="13">
        <v>10</v>
      </c>
      <c r="E21" s="13">
        <v>6</v>
      </c>
      <c r="F21" s="13">
        <v>8</v>
      </c>
      <c r="G21" s="13">
        <v>5</v>
      </c>
      <c r="H21" s="13">
        <v>8</v>
      </c>
      <c r="I21" s="13">
        <v>10</v>
      </c>
      <c r="J21" s="13">
        <v>5</v>
      </c>
      <c r="K21" s="13">
        <v>9</v>
      </c>
      <c r="L21" s="4">
        <f t="shared" si="2"/>
        <v>70</v>
      </c>
      <c r="M21" s="13"/>
      <c r="N21" s="13"/>
      <c r="O21" s="13"/>
      <c r="P21" s="13"/>
      <c r="Q21" s="13"/>
      <c r="R21" s="13"/>
      <c r="S21" s="13"/>
      <c r="T21" s="13"/>
      <c r="U21" s="26"/>
      <c r="V21" s="4">
        <f>IF(U21&gt;"a",U21,SUM(M21:U21))</f>
        <v>0</v>
      </c>
      <c r="W21" s="5">
        <f>IF(V21&gt;"a",V21,L21+V21)</f>
        <v>70</v>
      </c>
      <c r="X21" s="20"/>
    </row>
    <row r="22" spans="1:24" x14ac:dyDescent="0.2">
      <c r="A22" s="42"/>
      <c r="B22" s="27" t="str">
        <f>B21</f>
        <v>Oco</v>
      </c>
      <c r="C22" s="28">
        <v>12</v>
      </c>
      <c r="D22" s="28">
        <v>12</v>
      </c>
      <c r="E22" s="28">
        <v>12</v>
      </c>
      <c r="F22" s="28">
        <v>12</v>
      </c>
      <c r="G22" s="28">
        <v>12</v>
      </c>
      <c r="H22" s="28">
        <v>12</v>
      </c>
      <c r="I22" s="28">
        <v>12</v>
      </c>
      <c r="J22" s="28">
        <v>12</v>
      </c>
      <c r="K22" s="28">
        <v>12</v>
      </c>
      <c r="L22" s="29">
        <f t="shared" si="2"/>
        <v>108</v>
      </c>
      <c r="M22" s="28"/>
      <c r="N22" s="28"/>
      <c r="O22" s="28"/>
      <c r="P22" s="28"/>
      <c r="Q22" s="28"/>
      <c r="R22" s="28"/>
      <c r="S22" s="28"/>
      <c r="T22" s="28"/>
      <c r="U22" s="30"/>
      <c r="V22" s="29">
        <f>IF(U22&gt;"a",U22,SUM(M22:U22))</f>
        <v>0</v>
      </c>
      <c r="W22" s="31">
        <f>IF(V22&gt;"a",V22,L22+V22)</f>
        <v>108</v>
      </c>
      <c r="X22" s="20"/>
    </row>
    <row r="23" spans="1:24" ht="12" thickBot="1" x14ac:dyDescent="0.25">
      <c r="A23" s="43" t="s">
        <v>5</v>
      </c>
      <c r="B23" s="32" t="str">
        <f>B22</f>
        <v>Oco</v>
      </c>
      <c r="C23" s="32">
        <f t="shared" ref="C23:K23" si="3">MIN(C18:C22)</f>
        <v>6</v>
      </c>
      <c r="D23" s="32">
        <f t="shared" si="3"/>
        <v>6</v>
      </c>
      <c r="E23" s="32">
        <f t="shared" si="3"/>
        <v>6</v>
      </c>
      <c r="F23" s="32">
        <f t="shared" si="3"/>
        <v>7</v>
      </c>
      <c r="G23" s="32">
        <f t="shared" si="3"/>
        <v>5</v>
      </c>
      <c r="H23" s="32">
        <f t="shared" si="3"/>
        <v>8</v>
      </c>
      <c r="I23" s="32">
        <f t="shared" si="3"/>
        <v>6</v>
      </c>
      <c r="J23" s="32">
        <f t="shared" si="3"/>
        <v>4</v>
      </c>
      <c r="K23" s="32">
        <f t="shared" si="3"/>
        <v>7</v>
      </c>
      <c r="L23" s="33">
        <f t="shared" si="2"/>
        <v>55</v>
      </c>
      <c r="M23" s="32">
        <f t="shared" ref="M23:U23" si="4">MIN(M18:M22)</f>
        <v>0</v>
      </c>
      <c r="N23" s="32">
        <f t="shared" si="4"/>
        <v>0</v>
      </c>
      <c r="O23" s="32">
        <f t="shared" si="4"/>
        <v>0</v>
      </c>
      <c r="P23" s="32">
        <f t="shared" si="4"/>
        <v>0</v>
      </c>
      <c r="Q23" s="32">
        <f t="shared" si="4"/>
        <v>0</v>
      </c>
      <c r="R23" s="32">
        <f t="shared" si="4"/>
        <v>0</v>
      </c>
      <c r="S23" s="32">
        <f t="shared" si="4"/>
        <v>0</v>
      </c>
      <c r="T23" s="32">
        <f t="shared" si="4"/>
        <v>0</v>
      </c>
      <c r="U23" s="34">
        <f t="shared" si="4"/>
        <v>0</v>
      </c>
      <c r="V23" s="33">
        <f>SUM(M23:U23)</f>
        <v>0</v>
      </c>
      <c r="W23" s="35">
        <f>L23+V23</f>
        <v>55</v>
      </c>
      <c r="X23" s="20"/>
    </row>
    <row r="24" spans="1:24" ht="12.75" thickTop="1" thickBot="1" x14ac:dyDescent="0.25">
      <c r="A24" s="44"/>
      <c r="B24" s="36"/>
      <c r="C24" s="13"/>
      <c r="D24" s="13"/>
      <c r="E24" s="13"/>
      <c r="F24" s="13"/>
      <c r="G24" s="13"/>
      <c r="H24" s="13"/>
      <c r="I24" s="13"/>
      <c r="J24" s="13"/>
      <c r="K24" s="13"/>
      <c r="L24" s="4"/>
      <c r="M24" s="13"/>
      <c r="N24" s="13"/>
      <c r="O24" s="13"/>
      <c r="P24" s="13"/>
      <c r="Q24" s="13"/>
      <c r="R24" s="13"/>
      <c r="S24" s="13"/>
      <c r="T24" s="13"/>
      <c r="U24" s="26"/>
      <c r="V24" s="4"/>
      <c r="X24" s="38"/>
    </row>
    <row r="25" spans="1:24" ht="16.5" thickTop="1" x14ac:dyDescent="0.25">
      <c r="A25" s="45" t="s">
        <v>41</v>
      </c>
      <c r="B25" s="13" t="s">
        <v>1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4" t="s">
        <v>2</v>
      </c>
      <c r="M25" s="23">
        <v>10</v>
      </c>
      <c r="N25" s="23">
        <v>11</v>
      </c>
      <c r="O25" s="23">
        <v>12</v>
      </c>
      <c r="P25" s="23">
        <v>13</v>
      </c>
      <c r="Q25" s="23">
        <v>14</v>
      </c>
      <c r="R25" s="23">
        <v>15</v>
      </c>
      <c r="S25" s="23">
        <v>16</v>
      </c>
      <c r="T25" s="23">
        <v>17</v>
      </c>
      <c r="U25" s="23">
        <v>18</v>
      </c>
      <c r="V25" s="24" t="s">
        <v>3</v>
      </c>
      <c r="W25" s="37" t="s">
        <v>4</v>
      </c>
      <c r="X25" s="20"/>
    </row>
    <row r="26" spans="1:24" x14ac:dyDescent="0.2">
      <c r="A26" s="41" t="s">
        <v>45</v>
      </c>
      <c r="B26" s="13" t="s">
        <v>51</v>
      </c>
      <c r="C26" s="13">
        <v>7</v>
      </c>
      <c r="D26" s="13">
        <v>6</v>
      </c>
      <c r="E26" s="13">
        <v>6</v>
      </c>
      <c r="F26" s="13">
        <v>6</v>
      </c>
      <c r="G26" s="13">
        <v>4</v>
      </c>
      <c r="H26" s="13">
        <v>6</v>
      </c>
      <c r="I26" s="13">
        <v>7</v>
      </c>
      <c r="J26" s="13">
        <v>4</v>
      </c>
      <c r="K26" s="13">
        <v>6</v>
      </c>
      <c r="L26" s="4">
        <f t="shared" ref="L26:L31" si="5">SUM(C26:K26)</f>
        <v>52</v>
      </c>
      <c r="M26" s="13"/>
      <c r="N26" s="13"/>
      <c r="O26" s="13"/>
      <c r="P26" s="13"/>
      <c r="Q26" s="13"/>
      <c r="R26" s="13"/>
      <c r="S26" s="13"/>
      <c r="T26" s="13"/>
      <c r="U26" s="26"/>
      <c r="V26" s="4">
        <f>IF(U26&gt;"a",U26,SUM(M26:U26))</f>
        <v>0</v>
      </c>
      <c r="W26" s="5">
        <f>IF(V26&gt;"a",V26,L26+V26)</f>
        <v>52</v>
      </c>
      <c r="X26" s="20"/>
    </row>
    <row r="27" spans="1:24" x14ac:dyDescent="0.2">
      <c r="A27" s="41" t="s">
        <v>46</v>
      </c>
      <c r="B27" s="3" t="str">
        <f>IF(B26="","",B26)</f>
        <v>Sey</v>
      </c>
      <c r="C27" s="13">
        <v>9</v>
      </c>
      <c r="D27" s="13">
        <v>6</v>
      </c>
      <c r="E27" s="13">
        <v>7</v>
      </c>
      <c r="F27" s="13">
        <v>6</v>
      </c>
      <c r="G27" s="13">
        <v>4</v>
      </c>
      <c r="H27" s="13">
        <v>7</v>
      </c>
      <c r="I27" s="13">
        <v>6</v>
      </c>
      <c r="J27" s="13">
        <v>6</v>
      </c>
      <c r="K27" s="26">
        <v>8</v>
      </c>
      <c r="L27" s="4">
        <f t="shared" si="5"/>
        <v>59</v>
      </c>
      <c r="M27" s="13"/>
      <c r="N27" s="13"/>
      <c r="O27" s="13"/>
      <c r="P27" s="13"/>
      <c r="Q27" s="13"/>
      <c r="R27" s="13"/>
      <c r="S27" s="13"/>
      <c r="T27" s="13"/>
      <c r="U27" s="13"/>
      <c r="V27" s="4">
        <f>IF(U27&gt;"a",U27,SUM(M27:U27))</f>
        <v>0</v>
      </c>
      <c r="W27" s="5">
        <f>IF(V27&gt;"a",V27,L27+V27)</f>
        <v>59</v>
      </c>
      <c r="X27" s="20" t="s">
        <v>4</v>
      </c>
    </row>
    <row r="28" spans="1:24" ht="12" thickBot="1" x14ac:dyDescent="0.25">
      <c r="A28" s="41" t="s">
        <v>47</v>
      </c>
      <c r="B28" s="3" t="str">
        <f>B27</f>
        <v>Sey</v>
      </c>
      <c r="C28" s="13">
        <v>7</v>
      </c>
      <c r="D28" s="13">
        <v>6</v>
      </c>
      <c r="E28" s="13">
        <v>7</v>
      </c>
      <c r="F28" s="13">
        <v>6</v>
      </c>
      <c r="G28" s="13">
        <v>4</v>
      </c>
      <c r="H28" s="13">
        <v>7</v>
      </c>
      <c r="I28" s="13">
        <v>7</v>
      </c>
      <c r="J28" s="13">
        <v>5</v>
      </c>
      <c r="K28" s="13">
        <v>9</v>
      </c>
      <c r="L28" s="4">
        <f t="shared" si="5"/>
        <v>58</v>
      </c>
      <c r="M28" s="13"/>
      <c r="N28" s="13"/>
      <c r="O28" s="13"/>
      <c r="P28" s="13"/>
      <c r="Q28" s="13"/>
      <c r="R28" s="13"/>
      <c r="S28" s="13"/>
      <c r="T28" s="13"/>
      <c r="U28" s="26"/>
      <c r="V28" s="4">
        <f>IF(U28&gt;"a",U28,SUM(M28:U28))</f>
        <v>0</v>
      </c>
      <c r="W28" s="5">
        <f>IF(V28&gt;"a",V28,L28+V28)</f>
        <v>58</v>
      </c>
      <c r="X28" s="48">
        <f>IF(COUNT(W26:W30)&lt;=3,"DQ",IF(COUNT(W26:W30)=4,SUM(W26:W30),SUM(W26:W30)-MAX(W26:W30)))</f>
        <v>224</v>
      </c>
    </row>
    <row r="29" spans="1:24" ht="12" thickTop="1" x14ac:dyDescent="0.2">
      <c r="A29" s="41" t="s">
        <v>48</v>
      </c>
      <c r="B29" s="3" t="str">
        <f>B28</f>
        <v>Sey</v>
      </c>
      <c r="C29" s="13">
        <v>8</v>
      </c>
      <c r="D29" s="13">
        <v>8</v>
      </c>
      <c r="E29" s="13">
        <v>6</v>
      </c>
      <c r="F29" s="13">
        <v>6</v>
      </c>
      <c r="G29" s="13">
        <v>5</v>
      </c>
      <c r="H29" s="13">
        <v>6</v>
      </c>
      <c r="I29" s="13">
        <v>7</v>
      </c>
      <c r="J29" s="13">
        <v>5</v>
      </c>
      <c r="K29" s="13">
        <v>11</v>
      </c>
      <c r="L29" s="4">
        <f t="shared" si="5"/>
        <v>62</v>
      </c>
      <c r="M29" s="13"/>
      <c r="N29" s="13"/>
      <c r="O29" s="13"/>
      <c r="P29" s="13"/>
      <c r="Q29" s="13"/>
      <c r="R29" s="13"/>
      <c r="S29" s="13"/>
      <c r="T29" s="13"/>
      <c r="U29" s="26"/>
      <c r="V29" s="4">
        <f>IF(U29&gt;"a",U29,SUM(M29:U29))</f>
        <v>0</v>
      </c>
      <c r="W29" s="5">
        <f>IF(V29&gt;"a",V29,L29+V29)</f>
        <v>62</v>
      </c>
      <c r="X29" s="20"/>
    </row>
    <row r="30" spans="1:24" x14ac:dyDescent="0.2">
      <c r="A30" s="42" t="s">
        <v>55</v>
      </c>
      <c r="B30" s="27" t="str">
        <f>B29</f>
        <v>Sey</v>
      </c>
      <c r="C30" s="28">
        <v>7</v>
      </c>
      <c r="D30" s="28">
        <v>6</v>
      </c>
      <c r="E30" s="28">
        <v>5</v>
      </c>
      <c r="F30" s="28">
        <v>5</v>
      </c>
      <c r="G30" s="28">
        <v>4</v>
      </c>
      <c r="H30" s="28">
        <v>7</v>
      </c>
      <c r="I30" s="28">
        <v>6</v>
      </c>
      <c r="J30" s="28">
        <v>5</v>
      </c>
      <c r="K30" s="28">
        <v>10</v>
      </c>
      <c r="L30" s="29">
        <f t="shared" si="5"/>
        <v>55</v>
      </c>
      <c r="M30" s="28"/>
      <c r="N30" s="28"/>
      <c r="O30" s="28"/>
      <c r="P30" s="28"/>
      <c r="Q30" s="28"/>
      <c r="R30" s="28"/>
      <c r="S30" s="28"/>
      <c r="T30" s="28"/>
      <c r="U30" s="30"/>
      <c r="V30" s="29">
        <f>IF(U30&gt;"a",U30,SUM(M30:U30))</f>
        <v>0</v>
      </c>
      <c r="W30" s="31">
        <f>IF(V30&gt;"a",V30,L30+V30)</f>
        <v>55</v>
      </c>
      <c r="X30" s="20"/>
    </row>
    <row r="31" spans="1:24" ht="12" thickBot="1" x14ac:dyDescent="0.25">
      <c r="A31" s="46" t="s">
        <v>5</v>
      </c>
      <c r="B31" s="32" t="str">
        <f>B30</f>
        <v>Sey</v>
      </c>
      <c r="C31" s="32">
        <f t="shared" ref="C31:K31" si="6">MIN(C26:C30)</f>
        <v>7</v>
      </c>
      <c r="D31" s="32">
        <f t="shared" si="6"/>
        <v>6</v>
      </c>
      <c r="E31" s="32">
        <f t="shared" si="6"/>
        <v>5</v>
      </c>
      <c r="F31" s="32">
        <f t="shared" si="6"/>
        <v>5</v>
      </c>
      <c r="G31" s="32">
        <f t="shared" si="6"/>
        <v>4</v>
      </c>
      <c r="H31" s="32">
        <f t="shared" si="6"/>
        <v>6</v>
      </c>
      <c r="I31" s="32">
        <f t="shared" si="6"/>
        <v>6</v>
      </c>
      <c r="J31" s="32">
        <f t="shared" si="6"/>
        <v>4</v>
      </c>
      <c r="K31" s="32">
        <f t="shared" si="6"/>
        <v>6</v>
      </c>
      <c r="L31" s="33">
        <f t="shared" si="5"/>
        <v>49</v>
      </c>
      <c r="M31" s="32">
        <f t="shared" ref="M31:U31" si="7">MIN(M26:M30)</f>
        <v>0</v>
      </c>
      <c r="N31" s="32">
        <f t="shared" si="7"/>
        <v>0</v>
      </c>
      <c r="O31" s="32">
        <f t="shared" si="7"/>
        <v>0</v>
      </c>
      <c r="P31" s="32">
        <f t="shared" si="7"/>
        <v>0</v>
      </c>
      <c r="Q31" s="32">
        <f t="shared" si="7"/>
        <v>0</v>
      </c>
      <c r="R31" s="32">
        <f t="shared" si="7"/>
        <v>0</v>
      </c>
      <c r="S31" s="32">
        <f t="shared" si="7"/>
        <v>0</v>
      </c>
      <c r="T31" s="32">
        <f t="shared" si="7"/>
        <v>0</v>
      </c>
      <c r="U31" s="34">
        <f t="shared" si="7"/>
        <v>0</v>
      </c>
      <c r="V31" s="33">
        <f>SUM(M31:U31)</f>
        <v>0</v>
      </c>
      <c r="W31" s="35">
        <f>L31+V31</f>
        <v>49</v>
      </c>
      <c r="X31" s="20"/>
    </row>
    <row r="32" spans="1:24" ht="12.75" thickTop="1" thickBot="1" x14ac:dyDescent="0.25">
      <c r="A32" s="44"/>
      <c r="B32" s="36"/>
      <c r="C32" s="13"/>
      <c r="D32" s="13"/>
      <c r="E32" s="13"/>
      <c r="F32" s="13"/>
      <c r="G32" s="13"/>
      <c r="H32" s="13"/>
      <c r="I32" s="13"/>
      <c r="J32" s="13"/>
      <c r="K32" s="13"/>
      <c r="L32" s="4"/>
      <c r="M32" s="13"/>
      <c r="N32" s="13"/>
      <c r="O32" s="13"/>
      <c r="P32" s="13"/>
      <c r="Q32" s="13"/>
      <c r="R32" s="13"/>
      <c r="S32" s="13"/>
      <c r="T32" s="13"/>
      <c r="U32" s="26"/>
      <c r="V32" s="4"/>
      <c r="X32" s="38"/>
    </row>
    <row r="33" spans="1:24" ht="16.5" thickTop="1" x14ac:dyDescent="0.25">
      <c r="A33" s="45" t="s">
        <v>42</v>
      </c>
      <c r="B33" s="13" t="s">
        <v>1</v>
      </c>
      <c r="C33" s="23">
        <v>1</v>
      </c>
      <c r="D33" s="23">
        <v>2</v>
      </c>
      <c r="E33" s="23">
        <v>3</v>
      </c>
      <c r="F33" s="23">
        <v>4</v>
      </c>
      <c r="G33" s="23">
        <v>5</v>
      </c>
      <c r="H33" s="23">
        <v>6</v>
      </c>
      <c r="I33" s="23">
        <v>7</v>
      </c>
      <c r="J33" s="23">
        <v>8</v>
      </c>
      <c r="K33" s="23">
        <v>9</v>
      </c>
      <c r="L33" s="24" t="s">
        <v>2</v>
      </c>
      <c r="M33" s="23">
        <v>10</v>
      </c>
      <c r="N33" s="23">
        <v>11</v>
      </c>
      <c r="O33" s="23">
        <v>12</v>
      </c>
      <c r="P33" s="23">
        <v>13</v>
      </c>
      <c r="Q33" s="23">
        <v>14</v>
      </c>
      <c r="R33" s="23">
        <v>15</v>
      </c>
      <c r="S33" s="23">
        <v>16</v>
      </c>
      <c r="T33" s="23">
        <v>17</v>
      </c>
      <c r="U33" s="23">
        <v>18</v>
      </c>
      <c r="V33" s="24" t="s">
        <v>3</v>
      </c>
      <c r="W33" s="37" t="s">
        <v>4</v>
      </c>
      <c r="X33" s="20"/>
    </row>
    <row r="34" spans="1:24" x14ac:dyDescent="0.2">
      <c r="A34" s="41" t="s">
        <v>62</v>
      </c>
      <c r="B34" s="13" t="s">
        <v>52</v>
      </c>
      <c r="C34" s="13">
        <v>10</v>
      </c>
      <c r="D34" s="13">
        <v>4</v>
      </c>
      <c r="E34" s="13">
        <v>8</v>
      </c>
      <c r="F34" s="13">
        <v>5</v>
      </c>
      <c r="G34" s="13">
        <v>4</v>
      </c>
      <c r="H34" s="13">
        <v>7</v>
      </c>
      <c r="I34" s="13">
        <v>13</v>
      </c>
      <c r="J34" s="13">
        <v>4</v>
      </c>
      <c r="K34" s="13">
        <v>6</v>
      </c>
      <c r="L34" s="4">
        <f t="shared" ref="L34:L39" si="8">SUM(C34:K34)</f>
        <v>61</v>
      </c>
      <c r="M34" s="13"/>
      <c r="N34" s="13"/>
      <c r="O34" s="13"/>
      <c r="P34" s="13"/>
      <c r="Q34" s="13"/>
      <c r="R34" s="13"/>
      <c r="S34" s="13"/>
      <c r="T34" s="13"/>
      <c r="U34" s="26"/>
      <c r="V34" s="4">
        <f>IF(U34&gt;"a",U34,SUM(M34:U34))</f>
        <v>0</v>
      </c>
      <c r="W34" s="5">
        <f>IF(V34&gt;"a",V34,L34+V34)</f>
        <v>61</v>
      </c>
      <c r="X34" s="20"/>
    </row>
    <row r="35" spans="1:24" x14ac:dyDescent="0.2">
      <c r="A35" s="41" t="s">
        <v>63</v>
      </c>
      <c r="B35" s="3" t="str">
        <f>IF(B34="","",B34)</f>
        <v>Sha</v>
      </c>
      <c r="C35" s="13">
        <v>6</v>
      </c>
      <c r="D35" s="13">
        <v>6</v>
      </c>
      <c r="E35" s="13">
        <v>7</v>
      </c>
      <c r="F35" s="13">
        <v>6</v>
      </c>
      <c r="G35" s="13">
        <v>7</v>
      </c>
      <c r="H35" s="13">
        <v>6</v>
      </c>
      <c r="I35" s="13">
        <v>6</v>
      </c>
      <c r="J35" s="13">
        <v>6</v>
      </c>
      <c r="K35" s="26">
        <v>8</v>
      </c>
      <c r="L35" s="4">
        <f t="shared" si="8"/>
        <v>58</v>
      </c>
      <c r="M35" s="13"/>
      <c r="N35" s="13"/>
      <c r="O35" s="13"/>
      <c r="P35" s="13"/>
      <c r="Q35" s="13"/>
      <c r="R35" s="13"/>
      <c r="S35" s="13"/>
      <c r="T35" s="13"/>
      <c r="U35" s="13"/>
      <c r="V35" s="4">
        <f>IF(U35&gt;"a",U35,SUM(M35:U35))</f>
        <v>0</v>
      </c>
      <c r="W35" s="5">
        <f>IF(V35&gt;"a",V35,L35+V35)</f>
        <v>58</v>
      </c>
      <c r="X35" s="20" t="s">
        <v>4</v>
      </c>
    </row>
    <row r="36" spans="1:24" ht="12" thickBot="1" x14ac:dyDescent="0.25">
      <c r="A36" s="41" t="s">
        <v>64</v>
      </c>
      <c r="B36" s="3" t="str">
        <f>B35</f>
        <v>Sha</v>
      </c>
      <c r="C36" s="13">
        <v>7</v>
      </c>
      <c r="D36" s="13">
        <v>5</v>
      </c>
      <c r="E36" s="13">
        <v>7</v>
      </c>
      <c r="F36" s="13">
        <v>5</v>
      </c>
      <c r="G36" s="13">
        <v>5</v>
      </c>
      <c r="H36" s="13">
        <v>6</v>
      </c>
      <c r="I36" s="13">
        <v>9</v>
      </c>
      <c r="J36" s="13">
        <v>4</v>
      </c>
      <c r="K36" s="13">
        <v>11</v>
      </c>
      <c r="L36" s="4">
        <f t="shared" si="8"/>
        <v>59</v>
      </c>
      <c r="M36" s="13"/>
      <c r="N36" s="13"/>
      <c r="O36" s="13"/>
      <c r="P36" s="13"/>
      <c r="Q36" s="13"/>
      <c r="R36" s="13"/>
      <c r="S36" s="13"/>
      <c r="T36" s="13"/>
      <c r="U36" s="26"/>
      <c r="V36" s="4">
        <f>IF(U36&gt;"a",U36,SUM(M36:U36))</f>
        <v>0</v>
      </c>
      <c r="W36" s="5">
        <f>IF(V36&gt;"a",V36,L36+V36)</f>
        <v>59</v>
      </c>
      <c r="X36" s="48">
        <f>IF(COUNT(W34:W38)&lt;=3,"DQ",IF(COUNT(W34:W38)=4,SUM(W34:W38),SUM(W34:W38)-MAX(W34:W38)))</f>
        <v>228</v>
      </c>
    </row>
    <row r="37" spans="1:24" ht="12" thickTop="1" x14ac:dyDescent="0.2">
      <c r="A37" s="41" t="s">
        <v>65</v>
      </c>
      <c r="B37" s="3" t="str">
        <f>B36</f>
        <v>Sha</v>
      </c>
      <c r="C37" s="13">
        <v>8</v>
      </c>
      <c r="D37" s="13">
        <v>6</v>
      </c>
      <c r="E37" s="13">
        <v>7</v>
      </c>
      <c r="F37" s="13">
        <v>7</v>
      </c>
      <c r="G37" s="13">
        <v>4</v>
      </c>
      <c r="H37" s="13">
        <v>5</v>
      </c>
      <c r="I37" s="13">
        <v>5</v>
      </c>
      <c r="J37" s="13">
        <v>5</v>
      </c>
      <c r="K37" s="13">
        <v>8</v>
      </c>
      <c r="L37" s="4">
        <f t="shared" si="8"/>
        <v>55</v>
      </c>
      <c r="M37" s="13"/>
      <c r="N37" s="13"/>
      <c r="O37" s="13"/>
      <c r="P37" s="13"/>
      <c r="Q37" s="13"/>
      <c r="R37" s="13"/>
      <c r="S37" s="13"/>
      <c r="T37" s="13"/>
      <c r="U37" s="26"/>
      <c r="V37" s="4">
        <f>IF(U37&gt;"a",U37,SUM(M37:U37))</f>
        <v>0</v>
      </c>
      <c r="W37" s="5">
        <f>IF(V37&gt;"a",V37,L37+V37)</f>
        <v>55</v>
      </c>
      <c r="X37" s="20"/>
    </row>
    <row r="38" spans="1:24" x14ac:dyDescent="0.2">
      <c r="A38" s="42" t="s">
        <v>66</v>
      </c>
      <c r="B38" s="27" t="str">
        <f>B37</f>
        <v>Sha</v>
      </c>
      <c r="C38" s="28">
        <v>7</v>
      </c>
      <c r="D38" s="28">
        <v>6</v>
      </c>
      <c r="E38" s="28">
        <v>6</v>
      </c>
      <c r="F38" s="28">
        <v>7</v>
      </c>
      <c r="G38" s="28">
        <v>5</v>
      </c>
      <c r="H38" s="28">
        <v>7</v>
      </c>
      <c r="I38" s="28">
        <v>6</v>
      </c>
      <c r="J38" s="28">
        <v>5</v>
      </c>
      <c r="K38" s="28">
        <v>7</v>
      </c>
      <c r="L38" s="29">
        <f t="shared" si="8"/>
        <v>56</v>
      </c>
      <c r="M38" s="28"/>
      <c r="N38" s="28"/>
      <c r="O38" s="28"/>
      <c r="P38" s="28"/>
      <c r="Q38" s="28"/>
      <c r="R38" s="28"/>
      <c r="S38" s="28"/>
      <c r="T38" s="28"/>
      <c r="U38" s="30"/>
      <c r="V38" s="29">
        <f>IF(U38&gt;"a",U38,SUM(M38:U38))</f>
        <v>0</v>
      </c>
      <c r="W38" s="31">
        <f>IF(V38&gt;"a",V38,L38+V38)</f>
        <v>56</v>
      </c>
      <c r="X38" s="20"/>
    </row>
    <row r="39" spans="1:24" ht="12" thickBot="1" x14ac:dyDescent="0.25">
      <c r="A39" s="43" t="s">
        <v>5</v>
      </c>
      <c r="B39" s="32" t="str">
        <f>B38</f>
        <v>Sha</v>
      </c>
      <c r="C39" s="32">
        <f t="shared" ref="C39:K39" si="9">MIN(C34:C38)</f>
        <v>6</v>
      </c>
      <c r="D39" s="32">
        <f t="shared" si="9"/>
        <v>4</v>
      </c>
      <c r="E39" s="32">
        <f t="shared" si="9"/>
        <v>6</v>
      </c>
      <c r="F39" s="32">
        <f t="shared" si="9"/>
        <v>5</v>
      </c>
      <c r="G39" s="32">
        <f t="shared" si="9"/>
        <v>4</v>
      </c>
      <c r="H39" s="32">
        <f t="shared" si="9"/>
        <v>5</v>
      </c>
      <c r="I39" s="32">
        <f t="shared" si="9"/>
        <v>5</v>
      </c>
      <c r="J39" s="32">
        <f t="shared" si="9"/>
        <v>4</v>
      </c>
      <c r="K39" s="32">
        <f t="shared" si="9"/>
        <v>6</v>
      </c>
      <c r="L39" s="33">
        <f t="shared" si="8"/>
        <v>45</v>
      </c>
      <c r="M39" s="32">
        <f t="shared" ref="M39:U39" si="10">MIN(M34:M38)</f>
        <v>0</v>
      </c>
      <c r="N39" s="32">
        <f t="shared" si="10"/>
        <v>0</v>
      </c>
      <c r="O39" s="32">
        <f t="shared" si="10"/>
        <v>0</v>
      </c>
      <c r="P39" s="32">
        <f t="shared" si="10"/>
        <v>0</v>
      </c>
      <c r="Q39" s="32">
        <f t="shared" si="10"/>
        <v>0</v>
      </c>
      <c r="R39" s="32">
        <f t="shared" si="10"/>
        <v>0</v>
      </c>
      <c r="S39" s="32">
        <f t="shared" si="10"/>
        <v>0</v>
      </c>
      <c r="T39" s="32">
        <f t="shared" si="10"/>
        <v>0</v>
      </c>
      <c r="U39" s="34">
        <f t="shared" si="10"/>
        <v>0</v>
      </c>
      <c r="V39" s="33">
        <f>SUM(M39:U39)</f>
        <v>0</v>
      </c>
      <c r="W39" s="35">
        <f>L39+V39</f>
        <v>45</v>
      </c>
      <c r="X39" s="20"/>
    </row>
    <row r="40" spans="1:24" ht="12.75" thickTop="1" thickBot="1" x14ac:dyDescent="0.25">
      <c r="A40" s="44"/>
      <c r="B40" s="36"/>
      <c r="C40" s="13"/>
      <c r="D40" s="13"/>
      <c r="E40" s="13"/>
      <c r="F40" s="13"/>
      <c r="G40" s="13"/>
      <c r="H40" s="13"/>
      <c r="I40" s="13"/>
      <c r="J40" s="13"/>
      <c r="K40" s="13"/>
      <c r="L40" s="4"/>
      <c r="M40" s="13"/>
      <c r="N40" s="13"/>
      <c r="O40" s="13"/>
      <c r="P40" s="13"/>
      <c r="Q40" s="13"/>
      <c r="R40" s="13"/>
      <c r="S40" s="13"/>
      <c r="T40" s="13"/>
      <c r="U40" s="26"/>
      <c r="V40" s="4"/>
    </row>
    <row r="41" spans="1:24" ht="16.5" thickTop="1" x14ac:dyDescent="0.25">
      <c r="A41" s="45" t="s">
        <v>43</v>
      </c>
      <c r="B41" s="13" t="s">
        <v>1</v>
      </c>
      <c r="C41" s="23">
        <v>1</v>
      </c>
      <c r="D41" s="23">
        <v>2</v>
      </c>
      <c r="E41" s="23">
        <v>3</v>
      </c>
      <c r="F41" s="23">
        <v>4</v>
      </c>
      <c r="G41" s="23">
        <v>5</v>
      </c>
      <c r="H41" s="23">
        <v>6</v>
      </c>
      <c r="I41" s="23">
        <v>7</v>
      </c>
      <c r="J41" s="23">
        <v>8</v>
      </c>
      <c r="K41" s="23">
        <v>9</v>
      </c>
      <c r="L41" s="24" t="s">
        <v>2</v>
      </c>
      <c r="M41" s="23">
        <v>10</v>
      </c>
      <c r="N41" s="23">
        <v>11</v>
      </c>
      <c r="O41" s="23">
        <v>12</v>
      </c>
      <c r="P41" s="23">
        <v>13</v>
      </c>
      <c r="Q41" s="23">
        <v>14</v>
      </c>
      <c r="R41" s="23">
        <v>15</v>
      </c>
      <c r="S41" s="23">
        <v>16</v>
      </c>
      <c r="T41" s="23">
        <v>17</v>
      </c>
      <c r="U41" s="23">
        <v>18</v>
      </c>
      <c r="V41" s="24" t="s">
        <v>3</v>
      </c>
      <c r="W41" s="37" t="s">
        <v>4</v>
      </c>
      <c r="X41" s="20"/>
    </row>
    <row r="42" spans="1:24" x14ac:dyDescent="0.2">
      <c r="A42" s="41" t="s">
        <v>84</v>
      </c>
      <c r="B42" s="13" t="s">
        <v>53</v>
      </c>
      <c r="C42" s="13">
        <v>9</v>
      </c>
      <c r="D42" s="13">
        <v>8</v>
      </c>
      <c r="E42" s="13">
        <v>6</v>
      </c>
      <c r="F42" s="13">
        <v>6</v>
      </c>
      <c r="G42" s="13">
        <v>4</v>
      </c>
      <c r="H42" s="13">
        <v>8</v>
      </c>
      <c r="I42" s="13">
        <v>8</v>
      </c>
      <c r="J42" s="13">
        <v>6</v>
      </c>
      <c r="K42" s="13">
        <v>10</v>
      </c>
      <c r="L42" s="4">
        <f t="shared" ref="L42:L47" si="11">SUM(C42:K42)</f>
        <v>65</v>
      </c>
      <c r="M42" s="13"/>
      <c r="N42" s="13"/>
      <c r="O42" s="13"/>
      <c r="P42" s="13"/>
      <c r="Q42" s="13"/>
      <c r="R42" s="13"/>
      <c r="S42" s="13"/>
      <c r="T42" s="13"/>
      <c r="U42" s="26"/>
      <c r="V42" s="4">
        <f>IF(U42&gt;"a",U42,SUM(M42:U42))</f>
        <v>0</v>
      </c>
      <c r="W42" s="5">
        <f>IF(V42&gt;"a",V42,L42+V42)</f>
        <v>65</v>
      </c>
      <c r="X42" s="20"/>
    </row>
    <row r="43" spans="1:24" x14ac:dyDescent="0.2">
      <c r="A43" s="41" t="s">
        <v>83</v>
      </c>
      <c r="B43" s="3" t="str">
        <f>IF(B42="","",B42)</f>
        <v>WDP</v>
      </c>
      <c r="C43" s="13">
        <v>7</v>
      </c>
      <c r="D43" s="13">
        <v>8</v>
      </c>
      <c r="E43" s="13">
        <v>5</v>
      </c>
      <c r="F43" s="13">
        <v>8</v>
      </c>
      <c r="G43" s="13">
        <v>5</v>
      </c>
      <c r="H43" s="13">
        <v>8</v>
      </c>
      <c r="I43" s="13">
        <v>7</v>
      </c>
      <c r="J43" s="13">
        <v>4</v>
      </c>
      <c r="K43" s="26">
        <v>8</v>
      </c>
      <c r="L43" s="4">
        <f t="shared" si="11"/>
        <v>60</v>
      </c>
      <c r="M43" s="13"/>
      <c r="N43" s="13"/>
      <c r="O43" s="13"/>
      <c r="P43" s="13"/>
      <c r="Q43" s="13"/>
      <c r="R43" s="13"/>
      <c r="S43" s="13"/>
      <c r="T43" s="13"/>
      <c r="U43" s="13"/>
      <c r="V43" s="4">
        <f>IF(U43&gt;"a",U43,SUM(M43:U43))</f>
        <v>0</v>
      </c>
      <c r="W43" s="5">
        <f>IF(V43&gt;"a",V43,L43+V43)</f>
        <v>60</v>
      </c>
      <c r="X43" s="20" t="s">
        <v>4</v>
      </c>
    </row>
    <row r="44" spans="1:24" ht="12" thickBot="1" x14ac:dyDescent="0.25">
      <c r="A44" s="41" t="s">
        <v>86</v>
      </c>
      <c r="B44" s="3" t="str">
        <f>B43</f>
        <v>WDP</v>
      </c>
      <c r="C44" s="13">
        <v>10</v>
      </c>
      <c r="D44" s="13">
        <v>8</v>
      </c>
      <c r="E44" s="13">
        <v>6</v>
      </c>
      <c r="F44" s="13">
        <v>8</v>
      </c>
      <c r="G44" s="13">
        <v>3</v>
      </c>
      <c r="H44" s="13">
        <v>7</v>
      </c>
      <c r="I44" s="13">
        <v>9</v>
      </c>
      <c r="J44" s="13">
        <v>6</v>
      </c>
      <c r="K44" s="13">
        <v>7</v>
      </c>
      <c r="L44" s="4">
        <f t="shared" si="11"/>
        <v>64</v>
      </c>
      <c r="M44" s="13"/>
      <c r="N44" s="13"/>
      <c r="O44" s="13"/>
      <c r="P44" s="13"/>
      <c r="Q44" s="13"/>
      <c r="R44" s="13"/>
      <c r="S44" s="13"/>
      <c r="T44" s="13"/>
      <c r="U44" s="26"/>
      <c r="V44" s="4">
        <f>IF(U44&gt;"a",U44,SUM(M44:U44))</f>
        <v>0</v>
      </c>
      <c r="W44" s="5">
        <f>IF(V44&gt;"a",V44,L44+V44)</f>
        <v>64</v>
      </c>
      <c r="X44" s="48">
        <f>IF(COUNT(W42:W46)&lt;=3,"DQ",IF(COUNT(W42:W46)=4,SUM(W42:W46),SUM(W42:W46)-MAX(W42:W46)))</f>
        <v>252</v>
      </c>
    </row>
    <row r="45" spans="1:24" ht="12" thickTop="1" x14ac:dyDescent="0.2">
      <c r="A45" s="41" t="s">
        <v>85</v>
      </c>
      <c r="B45" s="3" t="str">
        <f>B44</f>
        <v>WDP</v>
      </c>
      <c r="C45" s="13">
        <v>7</v>
      </c>
      <c r="D45" s="13">
        <v>7</v>
      </c>
      <c r="E45" s="13">
        <v>7</v>
      </c>
      <c r="F45" s="13">
        <v>9</v>
      </c>
      <c r="G45" s="13">
        <v>6</v>
      </c>
      <c r="H45" s="13">
        <v>9</v>
      </c>
      <c r="I45" s="13">
        <v>7</v>
      </c>
      <c r="J45" s="13">
        <v>5</v>
      </c>
      <c r="K45" s="13">
        <v>8</v>
      </c>
      <c r="L45" s="4">
        <f t="shared" si="11"/>
        <v>65</v>
      </c>
      <c r="M45" s="13"/>
      <c r="N45" s="13"/>
      <c r="O45" s="13"/>
      <c r="P45" s="13"/>
      <c r="Q45" s="13"/>
      <c r="R45" s="13"/>
      <c r="S45" s="13"/>
      <c r="T45" s="13"/>
      <c r="U45" s="26"/>
      <c r="V45" s="4">
        <f>IF(U45&gt;"a",U45,SUM(M45:U45))</f>
        <v>0</v>
      </c>
      <c r="W45" s="5">
        <f>IF(V45&gt;"a",V45,L45+V45)</f>
        <v>65</v>
      </c>
      <c r="X45" s="20"/>
    </row>
    <row r="46" spans="1:24" x14ac:dyDescent="0.2">
      <c r="A46" s="42" t="s">
        <v>87</v>
      </c>
      <c r="B46" s="27" t="str">
        <f>B45</f>
        <v>WDP</v>
      </c>
      <c r="C46" s="28">
        <v>9</v>
      </c>
      <c r="D46" s="28">
        <v>7</v>
      </c>
      <c r="E46" s="28">
        <v>7</v>
      </c>
      <c r="F46" s="28">
        <v>8</v>
      </c>
      <c r="G46" s="28">
        <v>6</v>
      </c>
      <c r="H46" s="28">
        <v>5</v>
      </c>
      <c r="I46" s="28">
        <v>6</v>
      </c>
      <c r="J46" s="28">
        <v>6</v>
      </c>
      <c r="K46" s="28">
        <v>9</v>
      </c>
      <c r="L46" s="29">
        <f t="shared" si="11"/>
        <v>63</v>
      </c>
      <c r="M46" s="28"/>
      <c r="N46" s="28"/>
      <c r="O46" s="28"/>
      <c r="P46" s="28"/>
      <c r="Q46" s="28"/>
      <c r="R46" s="28"/>
      <c r="S46" s="28"/>
      <c r="T46" s="28"/>
      <c r="U46" s="30"/>
      <c r="V46" s="29">
        <f>IF(U46&gt;"a",U46,SUM(M46:U46))</f>
        <v>0</v>
      </c>
      <c r="W46" s="31">
        <f>IF(V46&gt;"a",V46,L46+V46)</f>
        <v>63</v>
      </c>
      <c r="X46" s="20"/>
    </row>
    <row r="47" spans="1:24" ht="12" thickBot="1" x14ac:dyDescent="0.25">
      <c r="A47" s="43" t="s">
        <v>5</v>
      </c>
      <c r="B47" s="32" t="str">
        <f>B46</f>
        <v>WDP</v>
      </c>
      <c r="C47" s="32">
        <f t="shared" ref="C47:K47" si="12">MIN(C42:C46)</f>
        <v>7</v>
      </c>
      <c r="D47" s="32">
        <f t="shared" si="12"/>
        <v>7</v>
      </c>
      <c r="E47" s="32">
        <f t="shared" si="12"/>
        <v>5</v>
      </c>
      <c r="F47" s="32">
        <f t="shared" si="12"/>
        <v>6</v>
      </c>
      <c r="G47" s="32">
        <f t="shared" si="12"/>
        <v>3</v>
      </c>
      <c r="H47" s="32">
        <f t="shared" si="12"/>
        <v>5</v>
      </c>
      <c r="I47" s="32">
        <f t="shared" si="12"/>
        <v>6</v>
      </c>
      <c r="J47" s="32">
        <f t="shared" si="12"/>
        <v>4</v>
      </c>
      <c r="K47" s="32">
        <f t="shared" si="12"/>
        <v>7</v>
      </c>
      <c r="L47" s="33">
        <f t="shared" si="11"/>
        <v>50</v>
      </c>
      <c r="M47" s="32">
        <f t="shared" ref="M47:U47" si="13">MIN(M42:M46)</f>
        <v>0</v>
      </c>
      <c r="N47" s="32">
        <f t="shared" si="13"/>
        <v>0</v>
      </c>
      <c r="O47" s="32">
        <f t="shared" si="13"/>
        <v>0</v>
      </c>
      <c r="P47" s="32">
        <f t="shared" si="13"/>
        <v>0</v>
      </c>
      <c r="Q47" s="32">
        <f t="shared" si="13"/>
        <v>0</v>
      </c>
      <c r="R47" s="32">
        <f t="shared" si="13"/>
        <v>0</v>
      </c>
      <c r="S47" s="32">
        <f t="shared" si="13"/>
        <v>0</v>
      </c>
      <c r="T47" s="32">
        <f t="shared" si="13"/>
        <v>0</v>
      </c>
      <c r="U47" s="34">
        <f t="shared" si="13"/>
        <v>0</v>
      </c>
      <c r="V47" s="33">
        <f>SUM(M47:U47)</f>
        <v>0</v>
      </c>
      <c r="W47" s="35">
        <f>L47+V47</f>
        <v>50</v>
      </c>
      <c r="X47" s="20"/>
    </row>
    <row r="48" spans="1:24" ht="12.75" thickTop="1" thickBot="1" x14ac:dyDescent="0.25">
      <c r="A48" s="44"/>
      <c r="B48" s="36"/>
      <c r="C48" s="13"/>
      <c r="D48" s="13"/>
      <c r="E48" s="13"/>
      <c r="F48" s="13"/>
      <c r="G48" s="13"/>
      <c r="H48" s="13"/>
      <c r="I48" s="13"/>
      <c r="J48" s="13"/>
      <c r="K48" s="13"/>
      <c r="L48" s="4"/>
      <c r="M48" s="13"/>
      <c r="N48" s="13"/>
      <c r="O48" s="13"/>
      <c r="P48" s="13"/>
      <c r="Q48" s="13"/>
      <c r="R48" s="13"/>
      <c r="S48" s="13"/>
      <c r="T48" s="13"/>
      <c r="U48" s="26"/>
      <c r="V48" s="4"/>
    </row>
    <row r="49" spans="1:24" ht="16.5" thickTop="1" x14ac:dyDescent="0.25">
      <c r="A49" s="45" t="s">
        <v>44</v>
      </c>
      <c r="B49" s="13" t="s">
        <v>1</v>
      </c>
      <c r="C49" s="23">
        <v>1</v>
      </c>
      <c r="D49" s="23">
        <v>2</v>
      </c>
      <c r="E49" s="23">
        <v>3</v>
      </c>
      <c r="F49" s="23">
        <v>4</v>
      </c>
      <c r="G49" s="23">
        <v>5</v>
      </c>
      <c r="H49" s="23">
        <v>6</v>
      </c>
      <c r="I49" s="23">
        <v>7</v>
      </c>
      <c r="J49" s="23">
        <v>8</v>
      </c>
      <c r="K49" s="23">
        <v>9</v>
      </c>
      <c r="L49" s="24" t="s">
        <v>2</v>
      </c>
      <c r="M49" s="23">
        <v>10</v>
      </c>
      <c r="N49" s="23">
        <v>11</v>
      </c>
      <c r="O49" s="23">
        <v>12</v>
      </c>
      <c r="P49" s="23">
        <v>13</v>
      </c>
      <c r="Q49" s="23">
        <v>14</v>
      </c>
      <c r="R49" s="23">
        <v>15</v>
      </c>
      <c r="S49" s="23">
        <v>16</v>
      </c>
      <c r="T49" s="23">
        <v>17</v>
      </c>
      <c r="U49" s="23">
        <v>18</v>
      </c>
      <c r="V49" s="24" t="s">
        <v>3</v>
      </c>
      <c r="W49" s="37" t="s">
        <v>4</v>
      </c>
      <c r="X49" s="20"/>
    </row>
    <row r="50" spans="1:24" x14ac:dyDescent="0.2">
      <c r="A50" s="41" t="s">
        <v>78</v>
      </c>
      <c r="B50" s="13" t="s">
        <v>54</v>
      </c>
      <c r="C50" s="13">
        <v>4</v>
      </c>
      <c r="D50" s="13">
        <v>5</v>
      </c>
      <c r="E50" s="13">
        <v>5</v>
      </c>
      <c r="F50" s="13">
        <v>6</v>
      </c>
      <c r="G50" s="13">
        <v>4</v>
      </c>
      <c r="H50" s="13">
        <v>6</v>
      </c>
      <c r="I50" s="13">
        <v>5</v>
      </c>
      <c r="J50" s="13">
        <v>3</v>
      </c>
      <c r="K50" s="13">
        <v>6</v>
      </c>
      <c r="L50" s="4">
        <f t="shared" ref="L50:L55" si="14">SUM(C50:K50)</f>
        <v>44</v>
      </c>
      <c r="M50" s="13"/>
      <c r="N50" s="13"/>
      <c r="O50" s="13"/>
      <c r="P50" s="13"/>
      <c r="Q50" s="13"/>
      <c r="R50" s="13"/>
      <c r="S50" s="13"/>
      <c r="T50" s="13"/>
      <c r="U50" s="26"/>
      <c r="V50" s="4">
        <f>IF(U50&gt;"a",U50,SUM(M50:U50))</f>
        <v>0</v>
      </c>
      <c r="W50" s="5">
        <f>IF(V50&gt;"a",V50,L50+V50)</f>
        <v>44</v>
      </c>
      <c r="X50" s="20"/>
    </row>
    <row r="51" spans="1:24" x14ac:dyDescent="0.2">
      <c r="A51" s="41" t="s">
        <v>79</v>
      </c>
      <c r="B51" s="3" t="str">
        <f>IF(B50="","",B50)</f>
        <v>Xav</v>
      </c>
      <c r="C51" s="13">
        <v>7</v>
      </c>
      <c r="D51" s="13">
        <v>5</v>
      </c>
      <c r="E51" s="13">
        <v>4</v>
      </c>
      <c r="F51" s="13">
        <v>6</v>
      </c>
      <c r="G51" s="13">
        <v>3</v>
      </c>
      <c r="H51" s="13">
        <v>4</v>
      </c>
      <c r="I51" s="13">
        <v>7</v>
      </c>
      <c r="J51" s="13">
        <v>4</v>
      </c>
      <c r="K51" s="26">
        <v>8</v>
      </c>
      <c r="L51" s="4">
        <f t="shared" si="14"/>
        <v>48</v>
      </c>
      <c r="M51" s="13"/>
      <c r="N51" s="13"/>
      <c r="O51" s="13"/>
      <c r="P51" s="13"/>
      <c r="Q51" s="13"/>
      <c r="R51" s="13"/>
      <c r="S51" s="13"/>
      <c r="T51" s="13"/>
      <c r="U51" s="13"/>
      <c r="V51" s="4">
        <f>IF(U51&gt;"a",U51,SUM(M51:U51))</f>
        <v>0</v>
      </c>
      <c r="W51" s="5">
        <f>IF(V51&gt;"a",V51,L51+V51)</f>
        <v>48</v>
      </c>
      <c r="X51" s="20" t="s">
        <v>4</v>
      </c>
    </row>
    <row r="52" spans="1:24" ht="12" thickBot="1" x14ac:dyDescent="0.25">
      <c r="A52" s="41" t="s">
        <v>80</v>
      </c>
      <c r="B52" s="3" t="str">
        <f>B51</f>
        <v>Xav</v>
      </c>
      <c r="C52" s="13">
        <v>8</v>
      </c>
      <c r="D52" s="13">
        <v>6</v>
      </c>
      <c r="E52" s="13">
        <v>4</v>
      </c>
      <c r="F52" s="13">
        <v>5</v>
      </c>
      <c r="G52" s="13">
        <v>4</v>
      </c>
      <c r="H52" s="13">
        <v>6</v>
      </c>
      <c r="I52" s="13">
        <v>6</v>
      </c>
      <c r="J52" s="13">
        <v>5</v>
      </c>
      <c r="K52" s="13">
        <v>9</v>
      </c>
      <c r="L52" s="4">
        <f t="shared" si="14"/>
        <v>53</v>
      </c>
      <c r="M52" s="13"/>
      <c r="N52" s="13"/>
      <c r="O52" s="13"/>
      <c r="P52" s="13"/>
      <c r="Q52" s="13"/>
      <c r="R52" s="13"/>
      <c r="S52" s="13"/>
      <c r="T52" s="13"/>
      <c r="U52" s="26"/>
      <c r="V52" s="4">
        <f>IF(U52&gt;"a",U52,SUM(M52:U52))</f>
        <v>0</v>
      </c>
      <c r="W52" s="5">
        <f>IF(V52&gt;"a",V52,L52+V52)</f>
        <v>53</v>
      </c>
      <c r="X52" s="48">
        <f>IF(COUNT(W50:W54)&lt;=3,"DQ",IF(COUNT(W50:W54)=4,SUM(W50:W54),SUM(W50:W54)-MAX(W50:W54)))</f>
        <v>197</v>
      </c>
    </row>
    <row r="53" spans="1:24" ht="12" thickTop="1" x14ac:dyDescent="0.2">
      <c r="A53" s="41" t="s">
        <v>81</v>
      </c>
      <c r="B53" s="3" t="str">
        <f>B52</f>
        <v>Xav</v>
      </c>
      <c r="C53" s="13">
        <v>6</v>
      </c>
      <c r="D53" s="13">
        <v>4</v>
      </c>
      <c r="E53" s="13">
        <v>6</v>
      </c>
      <c r="F53" s="13">
        <v>5</v>
      </c>
      <c r="G53" s="13">
        <v>6</v>
      </c>
      <c r="H53" s="13">
        <v>6</v>
      </c>
      <c r="I53" s="13">
        <v>7</v>
      </c>
      <c r="J53" s="13">
        <v>5</v>
      </c>
      <c r="K53" s="13">
        <v>7</v>
      </c>
      <c r="L53" s="4">
        <f t="shared" si="14"/>
        <v>52</v>
      </c>
      <c r="M53" s="13"/>
      <c r="N53" s="13"/>
      <c r="O53" s="13"/>
      <c r="P53" s="13"/>
      <c r="Q53" s="13"/>
      <c r="R53" s="13"/>
      <c r="S53" s="13"/>
      <c r="T53" s="13"/>
      <c r="U53" s="26"/>
      <c r="V53" s="4">
        <f>IF(U53&gt;"a",U53,SUM(M53:U53))</f>
        <v>0</v>
      </c>
      <c r="W53" s="5">
        <f>IF(V53&gt;"a",V53,L53+V53)</f>
        <v>52</v>
      </c>
      <c r="X53" s="20"/>
    </row>
    <row r="54" spans="1:24" x14ac:dyDescent="0.2">
      <c r="A54" s="42" t="s">
        <v>82</v>
      </c>
      <c r="B54" s="27" t="str">
        <f>B53</f>
        <v>Xav</v>
      </c>
      <c r="C54" s="28">
        <v>5</v>
      </c>
      <c r="D54" s="28">
        <v>6</v>
      </c>
      <c r="E54" s="28">
        <v>5</v>
      </c>
      <c r="F54" s="28">
        <v>6</v>
      </c>
      <c r="G54" s="28">
        <v>8</v>
      </c>
      <c r="H54" s="28">
        <v>7</v>
      </c>
      <c r="I54" s="28">
        <v>6</v>
      </c>
      <c r="J54" s="28">
        <v>3</v>
      </c>
      <c r="K54" s="28">
        <v>7</v>
      </c>
      <c r="L54" s="29">
        <f t="shared" si="14"/>
        <v>53</v>
      </c>
      <c r="M54" s="28"/>
      <c r="N54" s="28"/>
      <c r="O54" s="28"/>
      <c r="P54" s="28"/>
      <c r="Q54" s="28"/>
      <c r="R54" s="28"/>
      <c r="S54" s="28"/>
      <c r="T54" s="28"/>
      <c r="U54" s="30"/>
      <c r="V54" s="29">
        <f>IF(U54&gt;"a",U54,SUM(M54:U54))</f>
        <v>0</v>
      </c>
      <c r="W54" s="31">
        <f>IF(V54&gt;"a",V54,L54+V54)</f>
        <v>53</v>
      </c>
      <c r="X54" s="20"/>
    </row>
    <row r="55" spans="1:24" ht="12" thickBot="1" x14ac:dyDescent="0.25">
      <c r="A55" s="43" t="s">
        <v>5</v>
      </c>
      <c r="B55" s="32" t="str">
        <f>B54</f>
        <v>Xav</v>
      </c>
      <c r="C55" s="32">
        <f t="shared" ref="C55:K55" si="15">MIN(C50:C54)</f>
        <v>4</v>
      </c>
      <c r="D55" s="32">
        <f t="shared" si="15"/>
        <v>4</v>
      </c>
      <c r="E55" s="32">
        <f t="shared" si="15"/>
        <v>4</v>
      </c>
      <c r="F55" s="32">
        <f t="shared" si="15"/>
        <v>5</v>
      </c>
      <c r="G55" s="32">
        <f t="shared" si="15"/>
        <v>3</v>
      </c>
      <c r="H55" s="32">
        <f t="shared" si="15"/>
        <v>4</v>
      </c>
      <c r="I55" s="32">
        <f t="shared" si="15"/>
        <v>5</v>
      </c>
      <c r="J55" s="32">
        <f t="shared" si="15"/>
        <v>3</v>
      </c>
      <c r="K55" s="32">
        <f t="shared" si="15"/>
        <v>6</v>
      </c>
      <c r="L55" s="33">
        <f t="shared" si="14"/>
        <v>38</v>
      </c>
      <c r="M55" s="32">
        <f t="shared" ref="M55:U55" si="16">MIN(M50:M54)</f>
        <v>0</v>
      </c>
      <c r="N55" s="32">
        <f t="shared" si="16"/>
        <v>0</v>
      </c>
      <c r="O55" s="32">
        <f t="shared" si="16"/>
        <v>0</v>
      </c>
      <c r="P55" s="32">
        <f t="shared" si="16"/>
        <v>0</v>
      </c>
      <c r="Q55" s="32">
        <f t="shared" si="16"/>
        <v>0</v>
      </c>
      <c r="R55" s="32">
        <f t="shared" si="16"/>
        <v>0</v>
      </c>
      <c r="S55" s="32">
        <f t="shared" si="16"/>
        <v>0</v>
      </c>
      <c r="T55" s="32">
        <f t="shared" si="16"/>
        <v>0</v>
      </c>
      <c r="U55" s="34">
        <f t="shared" si="16"/>
        <v>0</v>
      </c>
      <c r="V55" s="33">
        <f>SUM(M55:U55)</f>
        <v>0</v>
      </c>
      <c r="W55" s="35">
        <f>L55+V55</f>
        <v>38</v>
      </c>
      <c r="X55" s="20"/>
    </row>
    <row r="56" spans="1:24" ht="12.75" thickTop="1" thickBot="1" x14ac:dyDescent="0.25">
      <c r="A56" s="44"/>
      <c r="B56" s="36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13"/>
      <c r="N56" s="13"/>
      <c r="O56" s="13"/>
      <c r="P56" s="13"/>
      <c r="Q56" s="13"/>
      <c r="R56" s="13"/>
      <c r="S56" s="13"/>
      <c r="T56" s="13"/>
      <c r="U56" s="26"/>
      <c r="V56" s="4"/>
    </row>
    <row r="57" spans="1:24" ht="16.5" thickTop="1" x14ac:dyDescent="0.25">
      <c r="A57" s="45" t="s">
        <v>56</v>
      </c>
      <c r="B57" s="13" t="s">
        <v>1</v>
      </c>
      <c r="C57" s="23">
        <v>1</v>
      </c>
      <c r="D57" s="23">
        <v>2</v>
      </c>
      <c r="E57" s="23">
        <v>3</v>
      </c>
      <c r="F57" s="23">
        <v>4</v>
      </c>
      <c r="G57" s="23">
        <v>5</v>
      </c>
      <c r="H57" s="23">
        <v>6</v>
      </c>
      <c r="I57" s="23">
        <v>7</v>
      </c>
      <c r="J57" s="23">
        <v>8</v>
      </c>
      <c r="K57" s="23">
        <v>9</v>
      </c>
      <c r="L57" s="24" t="s">
        <v>2</v>
      </c>
      <c r="M57" s="23">
        <v>10</v>
      </c>
      <c r="N57" s="23">
        <v>11</v>
      </c>
      <c r="O57" s="23">
        <v>12</v>
      </c>
      <c r="P57" s="23">
        <v>13</v>
      </c>
      <c r="Q57" s="23">
        <v>14</v>
      </c>
      <c r="R57" s="23">
        <v>15</v>
      </c>
      <c r="S57" s="23">
        <v>16</v>
      </c>
      <c r="T57" s="23">
        <v>17</v>
      </c>
      <c r="U57" s="23">
        <v>18</v>
      </c>
      <c r="V57" s="24" t="s">
        <v>3</v>
      </c>
      <c r="W57" s="37" t="s">
        <v>4</v>
      </c>
      <c r="X57" s="20"/>
    </row>
    <row r="58" spans="1:24" x14ac:dyDescent="0.2">
      <c r="A58" s="41" t="s">
        <v>67</v>
      </c>
      <c r="B58" s="13" t="s">
        <v>28</v>
      </c>
      <c r="C58" s="13">
        <v>7</v>
      </c>
      <c r="D58" s="13">
        <v>7</v>
      </c>
      <c r="E58" s="13">
        <v>5</v>
      </c>
      <c r="F58" s="13">
        <v>5</v>
      </c>
      <c r="G58" s="13">
        <v>3</v>
      </c>
      <c r="H58" s="13">
        <v>6</v>
      </c>
      <c r="I58" s="13">
        <v>6</v>
      </c>
      <c r="J58" s="13">
        <v>4</v>
      </c>
      <c r="K58" s="13">
        <v>7</v>
      </c>
      <c r="L58" s="4">
        <f t="shared" ref="L58:L63" si="17">SUM(C58:K58)</f>
        <v>50</v>
      </c>
      <c r="M58" s="13"/>
      <c r="N58" s="13"/>
      <c r="O58" s="13"/>
      <c r="P58" s="13"/>
      <c r="Q58" s="13"/>
      <c r="R58" s="13"/>
      <c r="S58" s="13"/>
      <c r="T58" s="13"/>
      <c r="U58" s="26"/>
      <c r="V58" s="4">
        <f>IF(U58&gt;"a",U58,SUM(M58:U58))</f>
        <v>0</v>
      </c>
      <c r="W58" s="5">
        <f>IF(V58&gt;"a",V58,L58+V58)</f>
        <v>50</v>
      </c>
      <c r="X58" s="20"/>
    </row>
    <row r="59" spans="1:24" x14ac:dyDescent="0.2">
      <c r="A59" s="41" t="s">
        <v>68</v>
      </c>
      <c r="B59" s="3" t="str">
        <f>IF(B58="","",B58)</f>
        <v>Sch</v>
      </c>
      <c r="C59" s="13">
        <v>7</v>
      </c>
      <c r="D59" s="13">
        <v>6</v>
      </c>
      <c r="E59" s="13">
        <v>7</v>
      </c>
      <c r="F59" s="13">
        <v>10</v>
      </c>
      <c r="G59" s="13">
        <v>8</v>
      </c>
      <c r="H59" s="13">
        <v>7</v>
      </c>
      <c r="I59" s="13">
        <v>7</v>
      </c>
      <c r="J59" s="13">
        <v>5</v>
      </c>
      <c r="K59" s="26">
        <v>10</v>
      </c>
      <c r="L59" s="4">
        <f t="shared" si="17"/>
        <v>67</v>
      </c>
      <c r="M59" s="13"/>
      <c r="N59" s="13"/>
      <c r="O59" s="13"/>
      <c r="P59" s="13"/>
      <c r="Q59" s="13"/>
      <c r="R59" s="13"/>
      <c r="S59" s="13"/>
      <c r="T59" s="13"/>
      <c r="U59" s="13"/>
      <c r="V59" s="4">
        <f>IF(U59&gt;"a",U59,SUM(M59:U59))</f>
        <v>0</v>
      </c>
      <c r="W59" s="5">
        <f>IF(V59&gt;"a",V59,L59+V59)</f>
        <v>67</v>
      </c>
      <c r="X59" s="20" t="s">
        <v>4</v>
      </c>
    </row>
    <row r="60" spans="1:24" ht="12" thickBot="1" x14ac:dyDescent="0.25">
      <c r="A60" s="41" t="s">
        <v>69</v>
      </c>
      <c r="B60" s="3" t="str">
        <f>B59</f>
        <v>Sch</v>
      </c>
      <c r="C60" s="13">
        <v>9</v>
      </c>
      <c r="D60" s="13">
        <v>7</v>
      </c>
      <c r="E60" s="13">
        <v>9</v>
      </c>
      <c r="F60" s="13">
        <v>7</v>
      </c>
      <c r="G60" s="13">
        <v>7</v>
      </c>
      <c r="H60" s="13">
        <v>9</v>
      </c>
      <c r="I60" s="13">
        <v>7</v>
      </c>
      <c r="J60" s="13">
        <v>6</v>
      </c>
      <c r="K60" s="13">
        <v>11</v>
      </c>
      <c r="L60" s="4">
        <f t="shared" si="17"/>
        <v>72</v>
      </c>
      <c r="M60" s="13"/>
      <c r="N60" s="13"/>
      <c r="O60" s="13"/>
      <c r="P60" s="13"/>
      <c r="Q60" s="13"/>
      <c r="R60" s="13"/>
      <c r="S60" s="13"/>
      <c r="T60" s="13"/>
      <c r="U60" s="26"/>
      <c r="V60" s="4">
        <f>IF(U60&gt;"a",U60,SUM(M60:U60))</f>
        <v>0</v>
      </c>
      <c r="W60" s="5">
        <f>IF(V60&gt;"a",V60,L60+V60)</f>
        <v>72</v>
      </c>
      <c r="X60" s="48">
        <f>IF(COUNT(W58:W62)&lt;=3,"DQ",IF(COUNT(W58:W62)=4,SUM(W58:W62),SUM(W58:W62)-MAX(W58:W62)))</f>
        <v>244</v>
      </c>
    </row>
    <row r="61" spans="1:24" ht="12" thickTop="1" x14ac:dyDescent="0.2">
      <c r="A61" s="41" t="s">
        <v>70</v>
      </c>
      <c r="B61" s="3" t="str">
        <f>B60</f>
        <v>Sch</v>
      </c>
      <c r="C61" s="13">
        <v>8</v>
      </c>
      <c r="D61" s="13">
        <v>8</v>
      </c>
      <c r="E61" s="13">
        <v>6</v>
      </c>
      <c r="F61" s="13">
        <v>5</v>
      </c>
      <c r="G61" s="13">
        <v>4</v>
      </c>
      <c r="H61" s="13">
        <v>6</v>
      </c>
      <c r="I61" s="13">
        <v>7</v>
      </c>
      <c r="J61" s="13">
        <v>5</v>
      </c>
      <c r="K61" s="13">
        <v>10</v>
      </c>
      <c r="L61" s="4">
        <f t="shared" si="17"/>
        <v>59</v>
      </c>
      <c r="M61" s="13"/>
      <c r="N61" s="13"/>
      <c r="O61" s="13"/>
      <c r="P61" s="13"/>
      <c r="Q61" s="13"/>
      <c r="R61" s="13"/>
      <c r="S61" s="13"/>
      <c r="T61" s="13"/>
      <c r="U61" s="26"/>
      <c r="V61" s="4">
        <f>IF(U61&gt;"a",U61,SUM(M61:U61))</f>
        <v>0</v>
      </c>
      <c r="W61" s="5">
        <f>IF(V61&gt;"a",V61,L61+V61)</f>
        <v>59</v>
      </c>
      <c r="X61" s="20"/>
    </row>
    <row r="62" spans="1:24" x14ac:dyDescent="0.2">
      <c r="A62" s="42" t="s">
        <v>71</v>
      </c>
      <c r="B62" s="27" t="str">
        <f>B61</f>
        <v>Sch</v>
      </c>
      <c r="C62" s="28">
        <v>9</v>
      </c>
      <c r="D62" s="28">
        <v>7</v>
      </c>
      <c r="E62" s="28">
        <v>8</v>
      </c>
      <c r="F62" s="28">
        <v>7</v>
      </c>
      <c r="G62" s="28">
        <v>6</v>
      </c>
      <c r="H62" s="28">
        <v>6</v>
      </c>
      <c r="I62" s="28">
        <v>8</v>
      </c>
      <c r="J62" s="28">
        <v>6</v>
      </c>
      <c r="K62" s="28">
        <v>11</v>
      </c>
      <c r="L62" s="29">
        <f t="shared" si="17"/>
        <v>68</v>
      </c>
      <c r="M62" s="28"/>
      <c r="N62" s="28"/>
      <c r="O62" s="28"/>
      <c r="P62" s="28"/>
      <c r="Q62" s="28"/>
      <c r="R62" s="28"/>
      <c r="S62" s="28"/>
      <c r="T62" s="28"/>
      <c r="U62" s="30"/>
      <c r="V62" s="29">
        <f>IF(U62&gt;"a",U62,SUM(M62:U62))</f>
        <v>0</v>
      </c>
      <c r="W62" s="31">
        <f>IF(V62&gt;"a",V62,L62+V62)</f>
        <v>68</v>
      </c>
      <c r="X62" s="20"/>
    </row>
    <row r="63" spans="1:24" ht="12" thickBot="1" x14ac:dyDescent="0.25">
      <c r="A63" s="43" t="s">
        <v>5</v>
      </c>
      <c r="B63" s="32" t="str">
        <f>B62</f>
        <v>Sch</v>
      </c>
      <c r="C63" s="32">
        <f t="shared" ref="C63:K63" si="18">MIN(C58:C62)</f>
        <v>7</v>
      </c>
      <c r="D63" s="32">
        <f t="shared" si="18"/>
        <v>6</v>
      </c>
      <c r="E63" s="32">
        <f t="shared" si="18"/>
        <v>5</v>
      </c>
      <c r="F63" s="32">
        <f t="shared" si="18"/>
        <v>5</v>
      </c>
      <c r="G63" s="32">
        <f t="shared" si="18"/>
        <v>3</v>
      </c>
      <c r="H63" s="32">
        <f t="shared" si="18"/>
        <v>6</v>
      </c>
      <c r="I63" s="32">
        <f t="shared" si="18"/>
        <v>6</v>
      </c>
      <c r="J63" s="32">
        <f t="shared" si="18"/>
        <v>4</v>
      </c>
      <c r="K63" s="32">
        <f t="shared" si="18"/>
        <v>7</v>
      </c>
      <c r="L63" s="33">
        <f t="shared" si="17"/>
        <v>49</v>
      </c>
      <c r="M63" s="32">
        <f t="shared" ref="M63:U63" si="19">MIN(M58:M62)</f>
        <v>0</v>
      </c>
      <c r="N63" s="32">
        <f t="shared" si="19"/>
        <v>0</v>
      </c>
      <c r="O63" s="32">
        <f t="shared" si="19"/>
        <v>0</v>
      </c>
      <c r="P63" s="32">
        <f t="shared" si="19"/>
        <v>0</v>
      </c>
      <c r="Q63" s="32">
        <f t="shared" si="19"/>
        <v>0</v>
      </c>
      <c r="R63" s="32">
        <f t="shared" si="19"/>
        <v>0</v>
      </c>
      <c r="S63" s="32">
        <f t="shared" si="19"/>
        <v>0</v>
      </c>
      <c r="T63" s="32">
        <f t="shared" si="19"/>
        <v>0</v>
      </c>
      <c r="U63" s="34">
        <f t="shared" si="19"/>
        <v>0</v>
      </c>
      <c r="V63" s="33">
        <f>SUM(M63:U63)</f>
        <v>0</v>
      </c>
      <c r="W63" s="35">
        <f>L63+V63</f>
        <v>49</v>
      </c>
      <c r="X63" s="20"/>
    </row>
    <row r="64" spans="1:24" ht="12.75" thickTop="1" thickBot="1" x14ac:dyDescent="0.25">
      <c r="A64" s="44"/>
      <c r="B64" s="36"/>
      <c r="C64" s="13"/>
      <c r="D64" s="13"/>
      <c r="E64" s="13"/>
      <c r="F64" s="13"/>
      <c r="G64" s="13"/>
      <c r="H64" s="13"/>
      <c r="I64" s="13"/>
      <c r="J64" s="13"/>
      <c r="K64" s="13"/>
      <c r="L64" s="4"/>
      <c r="M64" s="13"/>
      <c r="N64" s="13"/>
      <c r="O64" s="13"/>
      <c r="P64" s="13"/>
      <c r="Q64" s="13"/>
      <c r="R64" s="13"/>
      <c r="S64" s="13"/>
      <c r="T64" s="13"/>
      <c r="U64" s="26"/>
      <c r="V64" s="4"/>
    </row>
    <row r="65" spans="1:37" ht="16.5" thickTop="1" x14ac:dyDescent="0.25">
      <c r="A65" s="45" t="s">
        <v>27</v>
      </c>
      <c r="B65" s="13" t="s">
        <v>1</v>
      </c>
      <c r="C65" s="23">
        <v>1</v>
      </c>
      <c r="D65" s="23">
        <v>2</v>
      </c>
      <c r="E65" s="23">
        <v>3</v>
      </c>
      <c r="F65" s="23">
        <v>4</v>
      </c>
      <c r="G65" s="23">
        <v>5</v>
      </c>
      <c r="H65" s="23">
        <v>6</v>
      </c>
      <c r="I65" s="23">
        <v>7</v>
      </c>
      <c r="J65" s="23">
        <v>8</v>
      </c>
      <c r="K65" s="23">
        <v>9</v>
      </c>
      <c r="L65" s="24" t="s">
        <v>2</v>
      </c>
      <c r="M65" s="23">
        <v>10</v>
      </c>
      <c r="N65" s="23">
        <v>11</v>
      </c>
      <c r="O65" s="23">
        <v>12</v>
      </c>
      <c r="P65" s="23">
        <v>13</v>
      </c>
      <c r="Q65" s="23">
        <v>14</v>
      </c>
      <c r="R65" s="23">
        <v>15</v>
      </c>
      <c r="S65" s="23">
        <v>16</v>
      </c>
      <c r="T65" s="23">
        <v>17</v>
      </c>
      <c r="U65" s="23">
        <v>18</v>
      </c>
      <c r="V65" s="24" t="s">
        <v>3</v>
      </c>
      <c r="W65" s="37" t="s">
        <v>4</v>
      </c>
      <c r="X65" s="20"/>
    </row>
    <row r="66" spans="1:37" x14ac:dyDescent="0.2">
      <c r="A66" s="41" t="s">
        <v>29</v>
      </c>
      <c r="B66" s="13" t="s">
        <v>28</v>
      </c>
      <c r="C66" s="13"/>
      <c r="D66" s="13"/>
      <c r="E66" s="13"/>
      <c r="F66" s="13"/>
      <c r="G66" s="13"/>
      <c r="H66" s="13"/>
      <c r="I66" s="13"/>
      <c r="J66" s="13"/>
      <c r="K66" s="13"/>
      <c r="L66" s="4">
        <f t="shared" ref="L66:L71" si="20">SUM(C66:K66)</f>
        <v>0</v>
      </c>
      <c r="M66" s="13"/>
      <c r="N66" s="13"/>
      <c r="O66" s="13"/>
      <c r="P66" s="13"/>
      <c r="Q66" s="13"/>
      <c r="R66" s="13"/>
      <c r="S66" s="13"/>
      <c r="T66" s="13"/>
      <c r="U66" s="26"/>
      <c r="V66" s="4">
        <f>IF(U66&gt;"a",U66,SUM(M66:U66))</f>
        <v>0</v>
      </c>
      <c r="W66" s="5">
        <f>IF(V66&gt;"a",V66,L66+V66)</f>
        <v>0</v>
      </c>
      <c r="X66" s="20"/>
    </row>
    <row r="67" spans="1:37" x14ac:dyDescent="0.2">
      <c r="A67" s="41" t="s">
        <v>30</v>
      </c>
      <c r="B67" s="3" t="str">
        <f>IF(B66="","",B66)</f>
        <v>Sch</v>
      </c>
      <c r="C67" s="13"/>
      <c r="D67" s="13"/>
      <c r="E67" s="13"/>
      <c r="F67" s="13"/>
      <c r="G67" s="13"/>
      <c r="H67" s="13"/>
      <c r="I67" s="13"/>
      <c r="J67" s="13"/>
      <c r="K67" s="26"/>
      <c r="L67" s="4">
        <f t="shared" si="20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4">
        <f>IF(U67&gt;"a",U67,SUM(M67:U67))</f>
        <v>0</v>
      </c>
      <c r="W67" s="5">
        <f>IF(V67&gt;"a",V67,L67+V67)</f>
        <v>0</v>
      </c>
      <c r="X67" s="20" t="s">
        <v>4</v>
      </c>
    </row>
    <row r="68" spans="1:37" ht="12" thickBot="1" x14ac:dyDescent="0.25">
      <c r="A68" s="41" t="s">
        <v>31</v>
      </c>
      <c r="B68" s="3" t="str">
        <f>B67</f>
        <v>Sch</v>
      </c>
      <c r="C68" s="13"/>
      <c r="D68" s="13"/>
      <c r="E68" s="13"/>
      <c r="F68" s="13"/>
      <c r="G68" s="13"/>
      <c r="H68" s="13"/>
      <c r="I68" s="13"/>
      <c r="J68" s="13"/>
      <c r="K68" s="13"/>
      <c r="L68" s="4">
        <f t="shared" si="20"/>
        <v>0</v>
      </c>
      <c r="M68" s="13"/>
      <c r="N68" s="13"/>
      <c r="O68" s="13"/>
      <c r="P68" s="13"/>
      <c r="Q68" s="13"/>
      <c r="R68" s="13"/>
      <c r="S68" s="13"/>
      <c r="T68" s="13"/>
      <c r="U68" s="26"/>
      <c r="V68" s="4">
        <f>IF(U68&gt;"a",U68,SUM(M68:U68))</f>
        <v>0</v>
      </c>
      <c r="W68" s="5">
        <f>IF(V68&gt;"a",V68,L68+V68)</f>
        <v>0</v>
      </c>
      <c r="X68" s="48">
        <f>IF(COUNT(W66:W70)&lt;=3,"DQ",IF(COUNT(W66:W70)=4,SUM(W66:W70),SUM(W66:W70)-MAX(W66:W70)))</f>
        <v>0</v>
      </c>
    </row>
    <row r="69" spans="1:37" ht="12" thickTop="1" x14ac:dyDescent="0.2">
      <c r="A69" s="41" t="s">
        <v>32</v>
      </c>
      <c r="B69" s="3" t="str">
        <f>B68</f>
        <v>Sch</v>
      </c>
      <c r="C69" s="13"/>
      <c r="D69" s="13"/>
      <c r="E69" s="13"/>
      <c r="F69" s="13"/>
      <c r="G69" s="13"/>
      <c r="H69" s="13"/>
      <c r="I69" s="13"/>
      <c r="J69" s="13"/>
      <c r="K69" s="13"/>
      <c r="L69" s="4">
        <f t="shared" si="20"/>
        <v>0</v>
      </c>
      <c r="M69" s="13"/>
      <c r="N69" s="13"/>
      <c r="O69" s="13"/>
      <c r="P69" s="13"/>
      <c r="Q69" s="13"/>
      <c r="R69" s="13"/>
      <c r="S69" s="13"/>
      <c r="T69" s="13"/>
      <c r="U69" s="26"/>
      <c r="V69" s="4">
        <f>IF(U69&gt;"a",U69,SUM(M69:U69))</f>
        <v>0</v>
      </c>
      <c r="W69" s="5">
        <f>IF(V69&gt;"a",V69,L69+V69)</f>
        <v>0</v>
      </c>
      <c r="X69" s="20"/>
    </row>
    <row r="70" spans="1:37" x14ac:dyDescent="0.2">
      <c r="A70" s="42" t="s">
        <v>33</v>
      </c>
      <c r="B70" s="27" t="str">
        <f>B69</f>
        <v>Sch</v>
      </c>
      <c r="C70" s="28"/>
      <c r="D70" s="28"/>
      <c r="E70" s="28"/>
      <c r="F70" s="28"/>
      <c r="G70" s="28"/>
      <c r="H70" s="28"/>
      <c r="I70" s="28"/>
      <c r="J70" s="28"/>
      <c r="K70" s="28"/>
      <c r="L70" s="29">
        <f t="shared" si="20"/>
        <v>0</v>
      </c>
      <c r="M70" s="28"/>
      <c r="N70" s="28"/>
      <c r="O70" s="28"/>
      <c r="P70" s="28"/>
      <c r="Q70" s="28"/>
      <c r="R70" s="28"/>
      <c r="S70" s="28"/>
      <c r="T70" s="28"/>
      <c r="U70" s="30"/>
      <c r="V70" s="29">
        <f>IF(U70&gt;"a",U70,SUM(M70:U70))</f>
        <v>0</v>
      </c>
      <c r="W70" s="31">
        <f>IF(V70&gt;"a",V70,L70+V70)</f>
        <v>0</v>
      </c>
      <c r="X70" s="20"/>
    </row>
    <row r="71" spans="1:37" ht="12" thickBot="1" x14ac:dyDescent="0.25">
      <c r="A71" s="43" t="s">
        <v>5</v>
      </c>
      <c r="B71" s="32" t="str">
        <f>B70</f>
        <v>Sch</v>
      </c>
      <c r="C71" s="32">
        <f t="shared" ref="C71:K71" si="21">MIN(C66:C70)</f>
        <v>0</v>
      </c>
      <c r="D71" s="32">
        <f t="shared" si="21"/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  <c r="H71" s="32">
        <f t="shared" si="21"/>
        <v>0</v>
      </c>
      <c r="I71" s="32">
        <f t="shared" si="21"/>
        <v>0</v>
      </c>
      <c r="J71" s="32">
        <f t="shared" si="21"/>
        <v>0</v>
      </c>
      <c r="K71" s="32">
        <f t="shared" si="21"/>
        <v>0</v>
      </c>
      <c r="L71" s="33">
        <f t="shared" si="20"/>
        <v>0</v>
      </c>
      <c r="M71" s="32">
        <f t="shared" ref="M71:U71" si="22">MIN(M66:M70)</f>
        <v>0</v>
      </c>
      <c r="N71" s="32">
        <f t="shared" si="22"/>
        <v>0</v>
      </c>
      <c r="O71" s="32">
        <f t="shared" si="22"/>
        <v>0</v>
      </c>
      <c r="P71" s="32">
        <f t="shared" si="22"/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4">
        <f t="shared" si="22"/>
        <v>0</v>
      </c>
      <c r="V71" s="33">
        <f>SUM(M71:U71)</f>
        <v>0</v>
      </c>
      <c r="W71" s="35">
        <f>L71+V71</f>
        <v>0</v>
      </c>
      <c r="X71" s="20"/>
    </row>
    <row r="72" spans="1:37" ht="12" thickTop="1" x14ac:dyDescent="0.2">
      <c r="A72" s="22"/>
      <c r="B72" s="22"/>
      <c r="C72" s="13"/>
      <c r="D72" s="13"/>
      <c r="E72" s="13"/>
      <c r="F72" s="13"/>
      <c r="G72" s="13"/>
      <c r="H72" s="13"/>
      <c r="I72" s="13"/>
      <c r="J72" s="13"/>
      <c r="K72" s="13"/>
      <c r="L72" s="4"/>
      <c r="M72" s="13"/>
      <c r="N72" s="13"/>
      <c r="O72" s="13"/>
      <c r="P72" s="13"/>
      <c r="Q72" s="13"/>
      <c r="R72" s="13"/>
      <c r="S72" s="13"/>
      <c r="T72" s="13"/>
      <c r="U72" s="26"/>
      <c r="V72" s="4"/>
      <c r="W72" s="5"/>
    </row>
    <row r="73" spans="1:37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4"/>
      <c r="W73" s="5"/>
      <c r="X73" s="38"/>
    </row>
    <row r="74" spans="1:37" x14ac:dyDescent="0.2">
      <c r="A74" s="1"/>
      <c r="B74" s="6" t="s">
        <v>1</v>
      </c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>
        <v>8</v>
      </c>
      <c r="K74" s="7">
        <v>9</v>
      </c>
      <c r="L74" s="4"/>
      <c r="M74" s="7">
        <v>10</v>
      </c>
      <c r="N74" s="7">
        <v>11</v>
      </c>
      <c r="O74" s="7">
        <v>12</v>
      </c>
      <c r="P74" s="7">
        <v>13</v>
      </c>
      <c r="Q74" s="7">
        <v>14</v>
      </c>
      <c r="R74" s="7">
        <v>15</v>
      </c>
      <c r="S74" s="7">
        <v>16</v>
      </c>
      <c r="T74" s="7">
        <v>17</v>
      </c>
      <c r="U74" s="7">
        <v>18</v>
      </c>
      <c r="X74" s="38"/>
    </row>
    <row r="75" spans="1:37" x14ac:dyDescent="0.2">
      <c r="A75" s="1" t="s">
        <v>24</v>
      </c>
      <c r="B75" s="1"/>
      <c r="C75" s="1">
        <f>(AVERAGE(C66:C70,C58:C62,C50:C54,C42:C46,C34:C38,C26:C30,C18:C22,C10:C14))</f>
        <v>8.0857142857142854</v>
      </c>
      <c r="D75" s="1">
        <f t="shared" ref="D75:U75" si="23">(AVERAGE(D66:D70,D58:D62,D50:D54,D42:D46,D34:D38,D26:D30,D18:D22,D10:D14))</f>
        <v>7.0285714285714285</v>
      </c>
      <c r="E75" s="1">
        <f t="shared" si="23"/>
        <v>6.8</v>
      </c>
      <c r="F75" s="1">
        <f t="shared" si="23"/>
        <v>7.0285714285714285</v>
      </c>
      <c r="G75" s="1">
        <f t="shared" si="23"/>
        <v>5.628571428571429</v>
      </c>
      <c r="H75" s="1">
        <f t="shared" si="23"/>
        <v>7.2</v>
      </c>
      <c r="I75" s="1">
        <f t="shared" si="23"/>
        <v>7.5428571428571427</v>
      </c>
      <c r="J75" s="1">
        <f t="shared" si="23"/>
        <v>5.4</v>
      </c>
      <c r="K75" s="1">
        <f t="shared" si="23"/>
        <v>8.7714285714285722</v>
      </c>
      <c r="L75" s="1"/>
      <c r="M75" s="1" t="e">
        <f t="shared" si="23"/>
        <v>#DIV/0!</v>
      </c>
      <c r="N75" s="1" t="e">
        <f t="shared" si="23"/>
        <v>#DIV/0!</v>
      </c>
      <c r="O75" s="1" t="e">
        <f t="shared" si="23"/>
        <v>#DIV/0!</v>
      </c>
      <c r="P75" s="1" t="e">
        <f t="shared" si="23"/>
        <v>#DIV/0!</v>
      </c>
      <c r="Q75" s="1" t="e">
        <f t="shared" si="23"/>
        <v>#DIV/0!</v>
      </c>
      <c r="R75" s="1" t="e">
        <f t="shared" si="23"/>
        <v>#DIV/0!</v>
      </c>
      <c r="S75" s="1" t="e">
        <f t="shared" si="23"/>
        <v>#DIV/0!</v>
      </c>
      <c r="T75" s="1" t="e">
        <f t="shared" si="23"/>
        <v>#DIV/0!</v>
      </c>
      <c r="U75" s="1" t="e">
        <f t="shared" si="23"/>
        <v>#DIV/0!</v>
      </c>
      <c r="V75" s="10"/>
      <c r="W75" s="1"/>
      <c r="X75" s="38"/>
    </row>
    <row r="76" spans="1:37" ht="17.25" customHeight="1" x14ac:dyDescent="0.2">
      <c r="A76" s="1" t="s">
        <v>34</v>
      </c>
      <c r="B76" s="1"/>
      <c r="C76" s="1">
        <f t="shared" ref="C76:K76" si="24">C75-C8</f>
        <v>3.0857142857142854</v>
      </c>
      <c r="D76" s="1">
        <f t="shared" si="24"/>
        <v>3.0285714285714285</v>
      </c>
      <c r="E76" s="1">
        <f t="shared" si="24"/>
        <v>2.8</v>
      </c>
      <c r="F76" s="1">
        <f t="shared" si="24"/>
        <v>3.0285714285714285</v>
      </c>
      <c r="G76" s="1">
        <f t="shared" si="24"/>
        <v>2.628571428571429</v>
      </c>
      <c r="H76" s="1">
        <f t="shared" si="24"/>
        <v>3.2</v>
      </c>
      <c r="I76" s="1">
        <f t="shared" si="24"/>
        <v>3.5428571428571427</v>
      </c>
      <c r="J76" s="1">
        <f t="shared" si="24"/>
        <v>2.4000000000000004</v>
      </c>
      <c r="K76" s="1">
        <f t="shared" si="24"/>
        <v>3.7714285714285722</v>
      </c>
      <c r="L76" s="1"/>
      <c r="M76" s="1" t="e">
        <f t="shared" ref="M76:U76" si="25">M75-M8</f>
        <v>#DIV/0!</v>
      </c>
      <c r="N76" s="1" t="e">
        <f t="shared" si="25"/>
        <v>#DIV/0!</v>
      </c>
      <c r="O76" s="1" t="e">
        <f t="shared" si="25"/>
        <v>#DIV/0!</v>
      </c>
      <c r="P76" s="1" t="e">
        <f t="shared" si="25"/>
        <v>#DIV/0!</v>
      </c>
      <c r="Q76" s="1" t="e">
        <f t="shared" si="25"/>
        <v>#DIV/0!</v>
      </c>
      <c r="R76" s="1" t="e">
        <f t="shared" si="25"/>
        <v>#DIV/0!</v>
      </c>
      <c r="S76" s="1" t="e">
        <f t="shared" si="25"/>
        <v>#DIV/0!</v>
      </c>
      <c r="T76" s="1" t="e">
        <f t="shared" si="25"/>
        <v>#DIV/0!</v>
      </c>
      <c r="U76" s="1" t="e">
        <f t="shared" si="25"/>
        <v>#DIV/0!</v>
      </c>
      <c r="V76" s="10"/>
      <c r="W76" s="1"/>
      <c r="X76" s="38"/>
    </row>
    <row r="77" spans="1:37" ht="27.75" x14ac:dyDescent="0.4">
      <c r="V77" s="10"/>
      <c r="W77" s="1"/>
      <c r="X77" s="38"/>
      <c r="Z77" s="114" t="str">
        <f>A4</f>
        <v>Bay Conference Tour Stop #5 (Seymour)</v>
      </c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</row>
    <row r="78" spans="1:3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  <c r="X78" s="38"/>
      <c r="Z78" s="115" t="str">
        <f>A5</f>
        <v>Crystal Springs Golf Course  9-6-18  FRONT NINE</v>
      </c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  <c r="X79" s="38"/>
      <c r="Z79" s="115" t="s">
        <v>26</v>
      </c>
      <c r="AA79" s="115"/>
      <c r="AB79" s="115"/>
      <c r="AC79" s="115"/>
      <c r="AD79" s="115"/>
      <c r="AE79" s="115"/>
      <c r="AH79" s="63" t="s">
        <v>22</v>
      </c>
      <c r="AJ79" s="63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s="1"/>
      <c r="U80" s="1"/>
      <c r="X80" s="38"/>
      <c r="Z80" s="51" t="s">
        <v>9</v>
      </c>
      <c r="AA80" s="64" t="s">
        <v>10</v>
      </c>
      <c r="AB80" s="65" t="s">
        <v>11</v>
      </c>
      <c r="AC80" s="65" t="s">
        <v>12</v>
      </c>
      <c r="AD80" s="64" t="s">
        <v>7</v>
      </c>
      <c r="AE80" s="65" t="s">
        <v>13</v>
      </c>
      <c r="AG80" s="66" t="s">
        <v>1</v>
      </c>
      <c r="AH80" s="65" t="s">
        <v>0</v>
      </c>
      <c r="AI80" s="65" t="s">
        <v>35</v>
      </c>
      <c r="AJ80" s="65" t="s">
        <v>16</v>
      </c>
      <c r="AK80" s="65" t="s">
        <v>8</v>
      </c>
    </row>
    <row r="81" spans="1:3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  <c r="X81" s="38"/>
      <c r="Z81" s="49" t="str">
        <f>$B$13</f>
        <v>Bon</v>
      </c>
      <c r="AA81" s="1" t="str">
        <f>$A$13</f>
        <v>Ava Pleshek</v>
      </c>
      <c r="AB81" s="47">
        <f>$L$13</f>
        <v>69</v>
      </c>
      <c r="AC81" s="47">
        <f>$V$13</f>
        <v>0</v>
      </c>
      <c r="AD81" s="47">
        <f>$W$13</f>
        <v>69</v>
      </c>
      <c r="AE81" s="47">
        <f>IF(AA81="","",IF(AD81&gt;"a","",IF(AD81=AD80,AE80,COUNTA($AE$60:AE80))))</f>
        <v>1</v>
      </c>
      <c r="AG81" s="1">
        <v>18</v>
      </c>
      <c r="AH81" s="47">
        <f>$U$8</f>
        <v>5</v>
      </c>
      <c r="AI81" s="47" t="e">
        <f>$U$75</f>
        <v>#DIV/0!</v>
      </c>
      <c r="AJ81" s="47" t="e">
        <f>$U$76</f>
        <v>#DIV/0!</v>
      </c>
      <c r="AK81" s="47" t="e">
        <f>IF(AJ81=AJ80,AK80,COUNT($AK$80:AK80)+1)</f>
        <v>#DIV/0!</v>
      </c>
    </row>
    <row r="82" spans="1:39" x14ac:dyDescent="0.2">
      <c r="A82" s="53" t="s">
        <v>6</v>
      </c>
      <c r="B82" s="61" t="s">
        <v>7</v>
      </c>
      <c r="C82" s="53"/>
      <c r="D82" s="53" t="s">
        <v>8</v>
      </c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s="1"/>
      <c r="U82" s="1"/>
      <c r="X82" s="38"/>
      <c r="Z82" s="49" t="str">
        <f>$B$11</f>
        <v>Bon</v>
      </c>
      <c r="AA82" s="1" t="str">
        <f>$A$11</f>
        <v>Kylie Guenther</v>
      </c>
      <c r="AB82" s="47">
        <f>$L$11</f>
        <v>108</v>
      </c>
      <c r="AC82" s="47">
        <f>$V$11</f>
        <v>0</v>
      </c>
      <c r="AD82" s="47">
        <f>$W$11</f>
        <v>108</v>
      </c>
      <c r="AE82" s="47">
        <f>IF(AA82="","",IF(AD82&gt;"a","",IF(AD82=AD81,AE81,COUNTA($AE$60:AE81))))</f>
        <v>2</v>
      </c>
      <c r="AG82" s="1">
        <v>9</v>
      </c>
      <c r="AH82" s="47">
        <f>$K$8</f>
        <v>5</v>
      </c>
      <c r="AI82" s="47">
        <f>$K$75</f>
        <v>8.7714285714285722</v>
      </c>
      <c r="AJ82" s="47">
        <f>$K$76</f>
        <v>3.7714285714285722</v>
      </c>
      <c r="AK82" s="47" t="e">
        <f>IF(AJ82=AJ81,AK81,COUNT($AK$80:AK81)+1)</f>
        <v>#DIV/0!</v>
      </c>
    </row>
    <row r="83" spans="1:39" x14ac:dyDescent="0.2">
      <c r="A83" s="49" t="str">
        <f>$A$9</f>
        <v>Bonduel</v>
      </c>
      <c r="B83" s="49">
        <f>$X$12</f>
        <v>275</v>
      </c>
      <c r="C83" s="49"/>
      <c r="D83" s="49">
        <f>IF(A83="","",IF(B83=B82,D82,COUNT($D$82:D82)+1))</f>
        <v>1</v>
      </c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s="1"/>
      <c r="U83" s="1"/>
      <c r="X83" s="38"/>
      <c r="Z83" s="49" t="str">
        <f>$B$14</f>
        <v>Bon</v>
      </c>
      <c r="AA83" s="1" t="str">
        <f>$A$14</f>
        <v>Jenna Godin</v>
      </c>
      <c r="AB83" s="47">
        <f>$L$14</f>
        <v>85</v>
      </c>
      <c r="AC83" s="47">
        <f>$V$14</f>
        <v>0</v>
      </c>
      <c r="AD83" s="47">
        <f>$W$14</f>
        <v>85</v>
      </c>
      <c r="AE83" s="47">
        <f>IF(AA83="","",IF(AD83&gt;"a","",IF(AD83=AD82,AE82,COUNTA($AE$60:AE82))))</f>
        <v>3</v>
      </c>
      <c r="AG83" s="1">
        <v>8</v>
      </c>
      <c r="AH83" s="47">
        <f>$J$8</f>
        <v>3</v>
      </c>
      <c r="AI83" s="47">
        <f>$J$75</f>
        <v>5.4</v>
      </c>
      <c r="AJ83" s="47">
        <f>$J$76</f>
        <v>2.4000000000000004</v>
      </c>
      <c r="AK83" s="47">
        <f>IF(AJ83=AJ82,AK82,COUNT($AK$80:AK82)+1)</f>
        <v>1</v>
      </c>
    </row>
    <row r="84" spans="1:39" x14ac:dyDescent="0.2">
      <c r="A84" s="49" t="str">
        <f>$A$17</f>
        <v>Oconto</v>
      </c>
      <c r="B84" s="49">
        <f>$X$20</f>
        <v>273</v>
      </c>
      <c r="C84" s="49"/>
      <c r="D84" s="49">
        <f>IF(A84="","",IF(B84=B83,D83,COUNT($D$82:D83)+1))</f>
        <v>2</v>
      </c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s="1"/>
      <c r="U84" s="1"/>
      <c r="X84" s="38"/>
      <c r="Z84" s="49" t="str">
        <f>$B$12</f>
        <v>Bon</v>
      </c>
      <c r="AA84" s="1" t="str">
        <f>$A$12</f>
        <v>Sydney Luepke</v>
      </c>
      <c r="AB84" s="47">
        <f>$L$12</f>
        <v>66</v>
      </c>
      <c r="AC84" s="47">
        <f>$V$12</f>
        <v>0</v>
      </c>
      <c r="AD84" s="47">
        <f>$W$12</f>
        <v>66</v>
      </c>
      <c r="AE84" s="47">
        <f>IF(AA84="","",IF(AD84&gt;"a","",IF(AD84=AD83,AE83,COUNTA($AE$60:AE83))))</f>
        <v>4</v>
      </c>
      <c r="AG84" s="1">
        <v>17</v>
      </c>
      <c r="AH84" s="47">
        <f>$T$8</f>
        <v>3</v>
      </c>
      <c r="AI84" s="47" t="e">
        <f>$T$75</f>
        <v>#DIV/0!</v>
      </c>
      <c r="AJ84" s="47" t="e">
        <f>$T$76</f>
        <v>#DIV/0!</v>
      </c>
      <c r="AK84" s="47" t="e">
        <f>IF(AJ84=AJ83,AK83,COUNT($AK$80:AK83)+1)</f>
        <v>#DIV/0!</v>
      </c>
    </row>
    <row r="85" spans="1:39" x14ac:dyDescent="0.2">
      <c r="A85" s="49" t="str">
        <f>IF(OR($A$33="",$A$33="School Name"),"",$A$33)</f>
        <v>Shawano</v>
      </c>
      <c r="B85" s="49">
        <f>IF(OR($A$33="",$A$33="School Name"),"",$X$36)</f>
        <v>228</v>
      </c>
      <c r="C85" s="49"/>
      <c r="D85" s="49">
        <f>IF(A85="","",IF(B85=B84,D84,COUNT($D$82:D84)+1))</f>
        <v>3</v>
      </c>
      <c r="E85" s="1"/>
      <c r="F85" s="1"/>
      <c r="G85" s="1"/>
      <c r="H85" s="1"/>
      <c r="I85" s="1"/>
      <c r="J85" s="1"/>
      <c r="K85" s="1"/>
      <c r="M85" s="1"/>
      <c r="N85" s="1"/>
      <c r="O85" s="1"/>
      <c r="P85" s="1"/>
      <c r="Q85" s="1"/>
      <c r="R85" s="1"/>
      <c r="S85" s="1"/>
      <c r="T85" s="1"/>
      <c r="U85" s="1"/>
      <c r="X85" s="38"/>
      <c r="Z85" s="49" t="str">
        <f>$B$20</f>
        <v>Oco</v>
      </c>
      <c r="AA85" s="1" t="str">
        <f>$A$20</f>
        <v>Morgan Ratajzck</v>
      </c>
      <c r="AB85" s="47">
        <f>$L$20</f>
        <v>65</v>
      </c>
      <c r="AC85" s="47">
        <f>$V$20</f>
        <v>0</v>
      </c>
      <c r="AD85" s="47">
        <f>$W$20</f>
        <v>65</v>
      </c>
      <c r="AE85" s="47">
        <f>IF(AA85="","",IF(AD85&gt;"a","",IF(AD85=AD84,AE84,COUNTA($AE$60:AE84))))</f>
        <v>5</v>
      </c>
      <c r="AG85" s="1">
        <v>7</v>
      </c>
      <c r="AH85" s="47">
        <f>$I$8</f>
        <v>4</v>
      </c>
      <c r="AI85" s="47">
        <f>$I$75</f>
        <v>7.5428571428571427</v>
      </c>
      <c r="AJ85" s="47">
        <f>$I$76</f>
        <v>3.5428571428571427</v>
      </c>
      <c r="AK85" s="47" t="e">
        <f>IF(AJ85=AJ84,AK84,COUNT($AK$80:AK84)+1)</f>
        <v>#DIV/0!</v>
      </c>
    </row>
    <row r="86" spans="1:39" x14ac:dyDescent="0.2">
      <c r="A86" s="49" t="str">
        <f>IF(OR($A$25="",$A$25="School Name"),"",$A$25)</f>
        <v>Seymour</v>
      </c>
      <c r="B86" s="49">
        <f>IF(OR($A$25="",$A$25="School Name"),"",$X$28)</f>
        <v>224</v>
      </c>
      <c r="C86" s="49"/>
      <c r="D86" s="49">
        <f>IF(A86="","",IF(B86=B85,D85,COUNT($D$82:D85)+1))</f>
        <v>4</v>
      </c>
      <c r="E86" s="1"/>
      <c r="F86" s="1"/>
      <c r="G86" s="1"/>
      <c r="H86" s="1"/>
      <c r="I86" s="1"/>
      <c r="J86" s="1"/>
      <c r="K86" s="1"/>
      <c r="M86" s="1"/>
      <c r="N86" s="1"/>
      <c r="O86" s="1"/>
      <c r="P86" s="1"/>
      <c r="Q86" s="1"/>
      <c r="R86" s="1"/>
      <c r="S86" s="1"/>
      <c r="T86" s="1"/>
      <c r="U86" s="1"/>
      <c r="X86" s="38"/>
      <c r="Z86" s="49" t="str">
        <f>$B$19</f>
        <v>Oco</v>
      </c>
      <c r="AA86" s="1" t="str">
        <f>$A$19</f>
        <v>Liddy Hearley</v>
      </c>
      <c r="AB86" s="47">
        <f>$L$19</f>
        <v>77</v>
      </c>
      <c r="AC86" s="47">
        <f>$V$19</f>
        <v>0</v>
      </c>
      <c r="AD86" s="47">
        <f>$W$19</f>
        <v>77</v>
      </c>
      <c r="AE86" s="47">
        <f>IF(AA86="","",IF(AD86&gt;"a","",IF(AD86=AD85,AE85,COUNTA($AE$60:AE85))))</f>
        <v>6</v>
      </c>
      <c r="AG86" s="1">
        <v>16</v>
      </c>
      <c r="AH86" s="47">
        <f>$S$8</f>
        <v>4</v>
      </c>
      <c r="AI86" s="47" t="e">
        <f>$S$75</f>
        <v>#DIV/0!</v>
      </c>
      <c r="AJ86" s="47" t="e">
        <f>$S$76</f>
        <v>#DIV/0!</v>
      </c>
      <c r="AK86" s="47" t="e">
        <f>IF(AJ86=AJ85,AK85,COUNT($AK$80:AK85)+1)</f>
        <v>#DIV/0!</v>
      </c>
    </row>
    <row r="87" spans="1:39" x14ac:dyDescent="0.2">
      <c r="A87" s="49" t="str">
        <f>IF(OR($A$49="",$A$49="School Name"),"",$A$49)</f>
        <v>Xavier</v>
      </c>
      <c r="B87" s="49">
        <f>IF(OR($A$49="",$A$49="School Name"),"",$X$52)</f>
        <v>197</v>
      </c>
      <c r="C87" s="49"/>
      <c r="D87" s="49">
        <f>IF(A87="","",IF(B87=B86,D86,COUNT($D$82:D86)+1))</f>
        <v>5</v>
      </c>
      <c r="E87" s="1"/>
      <c r="F87" s="1"/>
      <c r="G87" s="1"/>
      <c r="H87" s="1"/>
      <c r="I87" s="1"/>
      <c r="J87" s="1"/>
      <c r="K87" s="1"/>
      <c r="M87" s="1"/>
      <c r="N87" s="1"/>
      <c r="O87" s="1"/>
      <c r="P87" s="1"/>
      <c r="Q87" s="1"/>
      <c r="R87" s="1"/>
      <c r="S87" s="1"/>
      <c r="T87" s="1"/>
      <c r="U87" s="1"/>
      <c r="X87" s="38"/>
      <c r="Z87" s="49" t="str">
        <f>$B$18</f>
        <v>Oco</v>
      </c>
      <c r="AA87" s="1" t="str">
        <f>$A$18</f>
        <v>Jaden Stenstrup</v>
      </c>
      <c r="AB87" s="47">
        <f>$L$18</f>
        <v>61</v>
      </c>
      <c r="AC87" s="47">
        <f>$V$18</f>
        <v>0</v>
      </c>
      <c r="AD87" s="47">
        <f>$W$18</f>
        <v>61</v>
      </c>
      <c r="AE87" s="47">
        <f>IF(AA87="","",IF(AD87&gt;"a","",IF(AD87=AD86,AE86,COUNTA($AE$60:AE86))))</f>
        <v>7</v>
      </c>
      <c r="AG87" s="1">
        <v>15</v>
      </c>
      <c r="AH87" s="47">
        <f>$R$8</f>
        <v>4</v>
      </c>
      <c r="AI87" s="47" t="e">
        <f>$R$75</f>
        <v>#DIV/0!</v>
      </c>
      <c r="AJ87" s="47" t="e">
        <f>$R$76</f>
        <v>#DIV/0!</v>
      </c>
      <c r="AK87" s="47" t="e">
        <f>IF(AJ87=AJ86,AK86,COUNT($AK$80:AK86)+1)</f>
        <v>#DIV/0!</v>
      </c>
    </row>
    <row r="88" spans="1:39" x14ac:dyDescent="0.2">
      <c r="A88" s="49" t="str">
        <f>IF(OR($A$41="",$A$41="School Name"),"",$A$41)</f>
        <v>West Depere</v>
      </c>
      <c r="B88" s="49">
        <f>IF(OR($A$41="",$A$41="School Name"),"",$X$44)</f>
        <v>252</v>
      </c>
      <c r="C88" s="49"/>
      <c r="D88" s="49">
        <f>IF(A88="","",IF(B88=B87,D87,COUNT($D$82:D87)+1))</f>
        <v>6</v>
      </c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1"/>
      <c r="T88" s="1"/>
      <c r="U88" s="1"/>
      <c r="X88" s="38"/>
      <c r="Z88" s="49" t="str">
        <f>$B$21</f>
        <v>Oco</v>
      </c>
      <c r="AA88" s="1" t="str">
        <f>$A$21</f>
        <v>Michayla Leonard</v>
      </c>
      <c r="AB88" s="47">
        <f>$L$21</f>
        <v>70</v>
      </c>
      <c r="AC88" s="47">
        <f>$V$21</f>
        <v>0</v>
      </c>
      <c r="AD88" s="47">
        <f>$W$21</f>
        <v>70</v>
      </c>
      <c r="AE88" s="47">
        <f>IF(AA88="","",IF(AD88&gt;"a","",IF(AD88=AD87,AE87,COUNTA($AE$60:AE87))))</f>
        <v>8</v>
      </c>
      <c r="AG88" s="1">
        <v>6</v>
      </c>
      <c r="AH88" s="47">
        <f>$H$8</f>
        <v>4</v>
      </c>
      <c r="AI88" s="47">
        <f>$H$75</f>
        <v>7.2</v>
      </c>
      <c r="AJ88" s="47">
        <f>$H$76</f>
        <v>3.2</v>
      </c>
      <c r="AK88" s="47" t="e">
        <f>IF(AJ88=AJ87,AK87,COUNT($AK$80:AK87)+1)</f>
        <v>#DIV/0!</v>
      </c>
    </row>
    <row r="89" spans="1:39" x14ac:dyDescent="0.2">
      <c r="A89" s="49" t="str">
        <f>IF(OR($A$57="",$A$57="Individuals",$A$57="School Name"),"",$A$57)</f>
        <v>Sturgeon Bay</v>
      </c>
      <c r="B89" s="49">
        <f>IF(OR($A$57="",$A$57="Individuals",$A$57="School Name"),"",$X$60)</f>
        <v>244</v>
      </c>
      <c r="C89" s="49"/>
      <c r="D89" s="49">
        <f>IF(A89="","",IF(B89=B88,D88,COUNT($D$82:D88)+1))</f>
        <v>7</v>
      </c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s="1"/>
      <c r="U89" s="1"/>
      <c r="X89" s="38"/>
      <c r="Z89" s="49" t="str">
        <f>$B$22</f>
        <v>Oco</v>
      </c>
      <c r="AA89" s="1">
        <f>$A$22</f>
        <v>0</v>
      </c>
      <c r="AB89" s="47">
        <f>$L$22</f>
        <v>108</v>
      </c>
      <c r="AC89" s="47">
        <f>$V$22</f>
        <v>0</v>
      </c>
      <c r="AD89" s="47">
        <f>$W$22</f>
        <v>108</v>
      </c>
      <c r="AE89" s="47">
        <f>IF(AA89="","",IF(AD89&gt;"a","",IF(AD89=AD88,AE88,COUNTA($AE$60:AE88))))</f>
        <v>9</v>
      </c>
      <c r="AG89" s="1">
        <v>5</v>
      </c>
      <c r="AH89" s="47">
        <f>$G$8</f>
        <v>3</v>
      </c>
      <c r="AI89" s="47">
        <f>$G$75</f>
        <v>5.628571428571429</v>
      </c>
      <c r="AJ89" s="47">
        <f>$G$76</f>
        <v>2.628571428571429</v>
      </c>
      <c r="AK89" s="47">
        <f>IF(AJ89=AJ88,AK88,COUNT($AK$80:AK88)+1)</f>
        <v>2</v>
      </c>
      <c r="AM89" s="1">
        <v>0</v>
      </c>
    </row>
    <row r="90" spans="1:39" x14ac:dyDescent="0.2">
      <c r="A90" s="49" t="str">
        <f>IF(OR($A$65="",$A$65="Individuals",$A$65="School Name"),"",$A$65)</f>
        <v/>
      </c>
      <c r="B90" s="49" t="str">
        <f>IF(OR($A$65="",$A$65="Individuals",$A$65="School Name")," ",$X$68)</f>
        <v xml:space="preserve"> </v>
      </c>
      <c r="C90" s="49"/>
      <c r="D90" s="49" t="str">
        <f>IF(A90="","",IF(B90=B89,D89,COUNT($D$82:D89)+1))</f>
        <v/>
      </c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s="1"/>
      <c r="U90" s="1"/>
      <c r="X90" s="38"/>
      <c r="Z90" s="49" t="str">
        <f>$B$10</f>
        <v>Bon</v>
      </c>
      <c r="AA90" s="1" t="str">
        <f>$A$10</f>
        <v>Jessie LaBerge</v>
      </c>
      <c r="AB90" s="47">
        <f>$L$10</f>
        <v>55</v>
      </c>
      <c r="AC90" s="47">
        <f>$V$10</f>
        <v>0</v>
      </c>
      <c r="AD90" s="47">
        <f>$W$10</f>
        <v>55</v>
      </c>
      <c r="AE90" s="47">
        <f>IF(AA90="","",IF(AD90&gt;"a","",IF(AD90=AD89,AE89,COUNTA($AE$60:AE89))))</f>
        <v>10</v>
      </c>
      <c r="AG90" s="1">
        <v>14</v>
      </c>
      <c r="AH90" s="47">
        <f>$Q$8</f>
        <v>4</v>
      </c>
      <c r="AI90" s="47" t="e">
        <f>$Q$75</f>
        <v>#DIV/0!</v>
      </c>
      <c r="AJ90" s="47" t="e">
        <f>$Q$76</f>
        <v>#DIV/0!</v>
      </c>
      <c r="AK90" s="47" t="e">
        <f>IF(AJ90=AJ89,AK89,COUNT($AK$80:AK89)+1)</f>
        <v>#DIV/0!</v>
      </c>
    </row>
    <row r="91" spans="1:39" x14ac:dyDescent="0.2">
      <c r="A91" s="49"/>
      <c r="B91" s="49"/>
      <c r="C91" s="49"/>
      <c r="D91" s="49"/>
      <c r="E91" s="1"/>
      <c r="F91" s="1"/>
      <c r="G91" s="1"/>
      <c r="H91" s="1"/>
      <c r="I91" s="1"/>
      <c r="J91" s="1"/>
      <c r="K91" s="1"/>
      <c r="M91" s="1"/>
      <c r="N91" s="1"/>
      <c r="O91" s="1"/>
      <c r="P91" s="1"/>
      <c r="Q91" s="1"/>
      <c r="R91" s="1"/>
      <c r="S91" s="1"/>
      <c r="T91" s="1"/>
      <c r="U91" s="1"/>
      <c r="X91" s="38"/>
      <c r="Z91" s="49" t="str">
        <f>IF(OR($A$25="",$A$25="School Name"),"",$B$29)</f>
        <v>Sey</v>
      </c>
      <c r="AA91" s="1" t="str">
        <f>IF(OR($A$25="",$A$25="School Name"),"",$A$29)</f>
        <v>Gracee Minlschmidt</v>
      </c>
      <c r="AB91" s="47">
        <f>IF(OR($A$25="",$A$25="School Name"),"",$L$29)</f>
        <v>62</v>
      </c>
      <c r="AC91" s="47">
        <f>IF(OR($A$25="",$A$25="School Name"),"",$V$29)</f>
        <v>0</v>
      </c>
      <c r="AD91" s="47">
        <f>IF(OR($A$25="",$A$25="School Name"),"zz",$W$29)</f>
        <v>62</v>
      </c>
      <c r="AE91" s="47">
        <f>IF(AA91="","",IF(AD91&gt;"a","",IF(AD91=AD90,AE90,COUNTA($AE$60:AE90))))</f>
        <v>11</v>
      </c>
      <c r="AG91" s="1">
        <v>13</v>
      </c>
      <c r="AH91" s="47">
        <f>$P$8</f>
        <v>4</v>
      </c>
      <c r="AI91" s="47" t="e">
        <f>$P$75</f>
        <v>#DIV/0!</v>
      </c>
      <c r="AJ91" s="47" t="e">
        <f>$P$76</f>
        <v>#DIV/0!</v>
      </c>
      <c r="AK91" s="47" t="e">
        <f>IF(AJ91=AJ90,AK90,COUNT($AK$80:AK90)+1)</f>
        <v>#DIV/0!</v>
      </c>
    </row>
    <row r="92" spans="1:39" x14ac:dyDescent="0.2">
      <c r="A92" s="49"/>
      <c r="B92" s="49"/>
      <c r="C92" s="49"/>
      <c r="D92" s="49"/>
      <c r="E92" s="1"/>
      <c r="F92" s="1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s="1"/>
      <c r="U92" s="1"/>
      <c r="X92" s="38"/>
      <c r="Z92" s="49" t="str">
        <f>IF(OR($A$25="",$A$25="School Name"),"",$B$26)</f>
        <v>Sey</v>
      </c>
      <c r="AA92" s="1" t="str">
        <f>IF(OR($A$25="",$A$25="School Name"),"",$A$26)</f>
        <v>Brylee King</v>
      </c>
      <c r="AB92" s="47">
        <f>IF(OR($A$25="",$A$25="School Name"),"",$L$26)</f>
        <v>52</v>
      </c>
      <c r="AC92" s="47">
        <f>IF(OR($A$25="",$A$25="School Name"),"",$V$26)</f>
        <v>0</v>
      </c>
      <c r="AD92" s="47">
        <f>IF(OR($A$25="",$A$25="School Name"),"zz",$W$26)</f>
        <v>52</v>
      </c>
      <c r="AE92" s="47">
        <f>IF(AA92="","",IF(AD92&gt;"a","",IF(AD92=AD91,AE91,COUNTA($AE$60:AE91))))</f>
        <v>12</v>
      </c>
      <c r="AG92" s="1">
        <v>4</v>
      </c>
      <c r="AH92" s="47">
        <f>$F$8</f>
        <v>4</v>
      </c>
      <c r="AI92" s="47">
        <f>$F$75</f>
        <v>7.0285714285714285</v>
      </c>
      <c r="AJ92" s="47">
        <f>$F$76</f>
        <v>3.0285714285714285</v>
      </c>
      <c r="AK92" s="47" t="e">
        <f>IF(AJ92=AJ91,AK91,COUNT($AK$80:AK91)+1)</f>
        <v>#DIV/0!</v>
      </c>
    </row>
    <row r="93" spans="1:3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  <c r="S93" s="1"/>
      <c r="T93" s="1"/>
      <c r="U93" s="1"/>
      <c r="X93" s="38"/>
      <c r="Z93" s="49" t="str">
        <f>IF(OR($A$25="",$A$25="School Name"),"",$B$30)</f>
        <v>Sey</v>
      </c>
      <c r="AA93" s="1" t="str">
        <f>IF(OR($A$25="",$A$25="School Name"),"",$A$30)</f>
        <v>KateLynn Marcks</v>
      </c>
      <c r="AB93" s="47">
        <f>IF(OR($A$25="",$A$25="School Name"),"",$L$30)</f>
        <v>55</v>
      </c>
      <c r="AC93" s="47">
        <f>IF(OR($A$25="",$A$25="School Name"),"",$V$30)</f>
        <v>0</v>
      </c>
      <c r="AD93" s="47">
        <f>IF(OR($A$25="",$A$25="School Name"),"zz",$W$30)</f>
        <v>55</v>
      </c>
      <c r="AE93" s="47">
        <f>IF(AA93="","",IF(AD93&gt;"a","",IF(AD93=AD92,AE92,COUNTA($AE$60:AE92))))</f>
        <v>13</v>
      </c>
      <c r="AG93" s="1">
        <v>12</v>
      </c>
      <c r="AH93" s="47">
        <f>$O$8</f>
        <v>4</v>
      </c>
      <c r="AI93" s="47" t="e">
        <f>$O$75</f>
        <v>#DIV/0!</v>
      </c>
      <c r="AJ93" s="47" t="e">
        <f>$O$76</f>
        <v>#DIV/0!</v>
      </c>
      <c r="AK93" s="47" t="e">
        <f>IF(AJ93=AJ92,AK92,COUNT($AK$80:AK92)+1)</f>
        <v>#DIV/0!</v>
      </c>
    </row>
    <row r="94" spans="1:3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  <c r="S94" s="1"/>
      <c r="T94" s="1"/>
      <c r="U94" s="1"/>
      <c r="X94" s="38"/>
      <c r="Z94" s="49" t="str">
        <f>IF(OR($A$25="",$A$25="School Name"),"",$B$27)</f>
        <v>Sey</v>
      </c>
      <c r="AA94" s="1" t="str">
        <f>IF(OR($A$25="",$A$25="School Name"),"",$A$27)</f>
        <v>Kennedy Peters</v>
      </c>
      <c r="AB94" s="47">
        <f>IF(OR($A$25="",$A$25="School Name"),"",$L$27)</f>
        <v>59</v>
      </c>
      <c r="AC94" s="47">
        <f>IF(OR($A$25="",$A$25="School Name"),"",$V$27)</f>
        <v>0</v>
      </c>
      <c r="AD94" s="47">
        <f>IF(OR($A$25="",$A$25="School Name"),"zz",$W$27)</f>
        <v>59</v>
      </c>
      <c r="AE94" s="47">
        <f>IF(AA94="","",IF(AD94&gt;"a","",IF(AD94=AD93,AE93,COUNTA($AE$60:AE93))))</f>
        <v>14</v>
      </c>
      <c r="AG94" s="1">
        <v>3</v>
      </c>
      <c r="AH94" s="47">
        <f>$E$8</f>
        <v>4</v>
      </c>
      <c r="AI94" s="47">
        <f>$E$75</f>
        <v>6.8</v>
      </c>
      <c r="AJ94" s="47">
        <f>$E$76</f>
        <v>2.8</v>
      </c>
      <c r="AK94" s="47" t="e">
        <f>IF(AJ94=AJ93,AK93,COUNT($AK$80:AK93)+1)</f>
        <v>#DIV/0!</v>
      </c>
    </row>
    <row r="95" spans="1:3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s="1"/>
      <c r="U95" s="1"/>
      <c r="X95" s="38"/>
      <c r="Z95" s="49" t="str">
        <f>IF(OR($A$25="",$A$25="School Name"),"",$B$28)</f>
        <v>Sey</v>
      </c>
      <c r="AA95" s="1" t="str">
        <f>IF(OR($A$25="",$A$25="School Name"),"",$A$28)</f>
        <v>Lauren Wilcox</v>
      </c>
      <c r="AB95" s="47">
        <f>IF(OR($A$25="",$A$25="School Name"),"",$L$28)</f>
        <v>58</v>
      </c>
      <c r="AC95" s="47">
        <f>IF(OR($A$25="",$A$25="School Name"),"",$V$28)</f>
        <v>0</v>
      </c>
      <c r="AD95" s="47">
        <f>IF(OR($A$25="",$A$25="School Name"),"zz",$W$28)</f>
        <v>58</v>
      </c>
      <c r="AE95" s="47">
        <f>IF(AA95="","",IF(AD95&gt;"a","",IF(AD95=AD94,AE94,COUNTA($AE$60:AE94))))</f>
        <v>15</v>
      </c>
      <c r="AG95" s="1">
        <v>11</v>
      </c>
      <c r="AH95" s="47">
        <f>$N$8</f>
        <v>3</v>
      </c>
      <c r="AI95" s="47" t="e">
        <f>$N$75</f>
        <v>#DIV/0!</v>
      </c>
      <c r="AJ95" s="47" t="e">
        <f>$N$76</f>
        <v>#DIV/0!</v>
      </c>
      <c r="AK95" s="47" t="e">
        <f>IF(AJ95=AJ94,AK94,COUNT($AK$80:AK94)+1)</f>
        <v>#DIV/0!</v>
      </c>
    </row>
    <row r="96" spans="1:3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  <c r="S96" s="1"/>
      <c r="T96" s="1"/>
      <c r="U96" s="1"/>
      <c r="X96" s="38"/>
      <c r="Z96" s="49" t="str">
        <f>IF(OR($A$33="",$A$33="School Name"),"",$B$34)</f>
        <v>Sha</v>
      </c>
      <c r="AA96" s="1" t="str">
        <f>IF(OR($A$33="",$A$33="School Name"),"",$A$34)</f>
        <v>Kiley Rusch</v>
      </c>
      <c r="AB96" s="47">
        <f>IF(OR($A$33="",$A$33="School Name"),"",$L$34)</f>
        <v>61</v>
      </c>
      <c r="AC96" s="47">
        <f>IF(OR($A$33="",$A$33="School Name"),"",$V$34)</f>
        <v>0</v>
      </c>
      <c r="AD96" s="47">
        <f>IF(OR($A$33="",$A$33="School Name"),"zz",$W$34)</f>
        <v>61</v>
      </c>
      <c r="AE96" s="47">
        <f>IF(AA96="","",IF(AD96&gt;"a","",IF(AD96=AD95,AE95,COUNTA($AE$60:AE95))))</f>
        <v>16</v>
      </c>
      <c r="AG96" s="1">
        <v>2</v>
      </c>
      <c r="AH96" s="47">
        <f>$D$8</f>
        <v>4</v>
      </c>
      <c r="AI96" s="47">
        <f>$D$75</f>
        <v>7.0285714285714285</v>
      </c>
      <c r="AJ96" s="47">
        <f>$D$76</f>
        <v>3.0285714285714285</v>
      </c>
      <c r="AK96" s="47" t="e">
        <f>IF(AJ96=AJ95,AK95,COUNT($AK$80:AK95)+1)</f>
        <v>#DIV/0!</v>
      </c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  <c r="S97" s="1"/>
      <c r="T97" s="1"/>
      <c r="U97" s="1"/>
      <c r="X97" s="38"/>
      <c r="Z97" s="49" t="str">
        <f>IF(OR($A$33="",$A$33="School Name"),"",$B$35)</f>
        <v>Sha</v>
      </c>
      <c r="AA97" s="1" t="str">
        <f>IF(OR($A$33="",$A$33="School Name"),"",$A$35)</f>
        <v>Taylor Johnson</v>
      </c>
      <c r="AB97" s="47">
        <f>IF(OR($A$33="",$A$33="School Name"),"",$L$35)</f>
        <v>58</v>
      </c>
      <c r="AC97" s="47">
        <f>IF(OR($A$33="",$A$33="School Name"),"",$V$35)</f>
        <v>0</v>
      </c>
      <c r="AD97" s="47">
        <f>IF(OR($A$33="",$A$33="School Name"),"zz",$W$35)</f>
        <v>58</v>
      </c>
      <c r="AE97" s="47">
        <f>IF(AA97="","",IF(AD97&gt;"a","",IF(AD97=AD96,AE96,COUNTA($AE$60:AE96))))</f>
        <v>17</v>
      </c>
      <c r="AG97" s="1">
        <v>10</v>
      </c>
      <c r="AH97" s="47">
        <f>$M$8</f>
        <v>5</v>
      </c>
      <c r="AI97" s="47" t="e">
        <f>$M$75</f>
        <v>#DIV/0!</v>
      </c>
      <c r="AJ97" s="47" t="e">
        <f>$M$76</f>
        <v>#DIV/0!</v>
      </c>
      <c r="AK97" s="47" t="e">
        <f>IF(AJ97=AJ96,AK96,COUNT($AK$80:AK96)+1)</f>
        <v>#DIV/0!</v>
      </c>
    </row>
    <row r="98" spans="1:37" x14ac:dyDescent="0.2">
      <c r="E98" s="1"/>
      <c r="F98" s="1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s="1"/>
      <c r="U98" s="1"/>
      <c r="X98" s="38"/>
      <c r="Z98" s="49" t="str">
        <f>IF(OR($A$33="",$A$33="School Name"),"",$B$36)</f>
        <v>Sha</v>
      </c>
      <c r="AA98" s="1" t="str">
        <f>IF(OR($A$33="",$A$33="School Name"),"",$A$36)</f>
        <v>Macie Herm</v>
      </c>
      <c r="AB98" s="47">
        <f>IF(OR($A$33="",$A$33="School Name"),"",$L$36)</f>
        <v>59</v>
      </c>
      <c r="AC98" s="47">
        <f>IF(OR($A$33="",$A$33="School Name"),"",$V$36)</f>
        <v>0</v>
      </c>
      <c r="AD98" s="47">
        <f>IF(OR($A$33="",$A$33="School Name"),"zz",$W$36)</f>
        <v>59</v>
      </c>
      <c r="AE98" s="47">
        <f>IF(AA98="","",IF(AD98&gt;"a","",IF(AD98=AD97,AE97,COUNTA($AE$60:AE97))))</f>
        <v>18</v>
      </c>
      <c r="AG98" s="1">
        <v>1</v>
      </c>
      <c r="AH98" s="47">
        <f>$C$8</f>
        <v>5</v>
      </c>
      <c r="AI98" s="47">
        <f>$C$75</f>
        <v>8.0857142857142854</v>
      </c>
      <c r="AJ98" s="47">
        <f>$C$76</f>
        <v>3.0857142857142854</v>
      </c>
      <c r="AK98" s="47" t="e">
        <f>IF(AJ98=AJ97,AK97,COUNT($AK$80:AK97)+1)</f>
        <v>#DIV/0!</v>
      </c>
    </row>
    <row r="99" spans="1:37" x14ac:dyDescent="0.2">
      <c r="E99" s="1"/>
      <c r="F99" s="1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  <c r="S99" s="1"/>
      <c r="T99" s="1"/>
      <c r="U99" s="1"/>
      <c r="X99" s="38"/>
      <c r="Z99" s="49" t="str">
        <f>IF(OR($A$33="",$A$33="School Name"),"",$B$37)</f>
        <v>Sha</v>
      </c>
      <c r="AA99" s="1" t="str">
        <f>IF(OR($A$33="",$A$33="School Name"),"",$A$37)</f>
        <v>Georgia Eggert</v>
      </c>
      <c r="AB99" s="47">
        <f>IF(OR($A$33="",$A$33="School Name"),"",$L$37)</f>
        <v>55</v>
      </c>
      <c r="AC99" s="47">
        <f>IF(OR($A$33="",$A$33="School Name"),"",$V$37)</f>
        <v>0</v>
      </c>
      <c r="AD99" s="47">
        <f>IF(OR($A$33="",$A$33="School Name"),"zz",$W$37)</f>
        <v>55</v>
      </c>
      <c r="AE99" s="47">
        <f>IF(AA99="","",IF(AD99&gt;"a","",IF(AD99=AD98,AE98,COUNTA($AE$60:AE98))))</f>
        <v>19</v>
      </c>
    </row>
    <row r="100" spans="1:37" x14ac:dyDescent="0.2">
      <c r="E100" s="1"/>
      <c r="F100" s="1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s="1"/>
      <c r="U100" s="1"/>
      <c r="X100" s="38"/>
      <c r="Z100" s="49" t="str">
        <f>IF(OR($A$33="",$A$33="School Name"),"",$B$38)</f>
        <v>Sha</v>
      </c>
      <c r="AA100" s="1" t="str">
        <f>IF(OR($A$33="",$A$33="School Name"),"",$A$38)</f>
        <v>Katelyn Laatsch</v>
      </c>
      <c r="AB100" s="47">
        <f>IF(OR($A$33="",$A$33="School Name"),"",$L$38)</f>
        <v>56</v>
      </c>
      <c r="AC100" s="47">
        <f>IF(OR($A$33="",$A$33="School Name"),"",$V$38)</f>
        <v>0</v>
      </c>
      <c r="AD100" s="47">
        <f>IF(OR($A$33="",$A$33="School Name"),"zz",$W$38)</f>
        <v>56</v>
      </c>
      <c r="AE100" s="47">
        <f>IF(AA100="","",IF(AD100&gt;"a","",IF(AD100=AD99,AE99,COUNTA($AE$60:AE99))))</f>
        <v>20</v>
      </c>
    </row>
    <row r="101" spans="1:37" x14ac:dyDescent="0.2">
      <c r="E101" s="1"/>
      <c r="F101" s="1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s="1"/>
      <c r="U101" s="1"/>
      <c r="X101" s="38"/>
      <c r="Z101" s="49" t="str">
        <f>IF(OR($A$41="",$A$41="School Name"),"",$B$46)</f>
        <v>WDP</v>
      </c>
      <c r="AA101" s="1" t="str">
        <f>IF(OR($A$41="",$A$41="School Name"),"",$A$46)</f>
        <v>Katrina Kowalczyk</v>
      </c>
      <c r="AB101" s="47">
        <f>IF(OR($A$41="",$A$41="School Name"),"",$L$46)</f>
        <v>63</v>
      </c>
      <c r="AC101" s="47">
        <f>IF(OR($A$41="",$A$41="School Name"),"",$V$46)</f>
        <v>0</v>
      </c>
      <c r="AD101" s="47">
        <f>IF(OR($A$41="",$A$41="School Name"),"zz",$W$46)</f>
        <v>63</v>
      </c>
      <c r="AE101" s="47">
        <f>IF(AA101="","",IF(AD101&gt;"a","",IF(AD101=AD100,AE100,COUNTA($AE$60:AE100))))</f>
        <v>21</v>
      </c>
    </row>
    <row r="102" spans="1:37" ht="12" x14ac:dyDescent="0.2">
      <c r="Z102" s="49" t="str">
        <f>IF(OR($A$41="",$A$41="School Name"),"",$B$45)</f>
        <v>WDP</v>
      </c>
      <c r="AA102" s="1" t="str">
        <f>IF(OR($A$41="",$A$41="School Name"),"",$A$45)</f>
        <v>Allie Ries</v>
      </c>
      <c r="AB102" s="47">
        <f>IF(OR($A$41="",$A$41="School Name"),"",$L$45)</f>
        <v>65</v>
      </c>
      <c r="AC102" s="47">
        <f>IF(OR($A$41="",$A$41="School Name"),"",$V$45)</f>
        <v>0</v>
      </c>
      <c r="AD102" s="47">
        <f>IF(OR($A$41="",$A$41="School Name"),"zz",$W$45)</f>
        <v>65</v>
      </c>
      <c r="AE102" s="47">
        <f>IF(AA102="","",IF(AD102&gt;"a","",IF(AD102=AD101,AE101,COUNTA($AE$60:AE101))))</f>
        <v>22</v>
      </c>
      <c r="AG102" s="67" t="s">
        <v>6</v>
      </c>
      <c r="AH102" s="116" t="s">
        <v>37</v>
      </c>
      <c r="AI102" s="116"/>
      <c r="AJ102" s="116"/>
    </row>
    <row r="103" spans="1:37" x14ac:dyDescent="0.2">
      <c r="Z103" s="49" t="str">
        <f>IF(OR($A$41="",$A$41="School Name"),"",$B$43)</f>
        <v>WDP</v>
      </c>
      <c r="AA103" s="1" t="str">
        <f>IF(OR($A$41="",$A$41="School Name"),"",$A$43)</f>
        <v>Aria VanDeHei</v>
      </c>
      <c r="AB103" s="47">
        <f>IF(OR($A$41="",$A$41="School Name"),"",$L$43)</f>
        <v>60</v>
      </c>
      <c r="AC103" s="47">
        <f>IF(OR($A$41="",$A$41="School Name"),"",$V$43)</f>
        <v>0</v>
      </c>
      <c r="AD103" s="47">
        <f>IF(OR($A$41="",$A$41="School Name"),"zz",$W$43)</f>
        <v>60</v>
      </c>
      <c r="AE103" s="47">
        <f>IF(AA103="","",IF(AD103&gt;"a","",IF(AD103=AD102,AE102,COUNTA($AE$60:AE102))))</f>
        <v>23</v>
      </c>
      <c r="AG103" s="68" t="s">
        <v>36</v>
      </c>
      <c r="AH103" s="69" t="s">
        <v>7</v>
      </c>
      <c r="AI103" s="69" t="s">
        <v>13</v>
      </c>
    </row>
    <row r="104" spans="1:37" x14ac:dyDescent="0.2">
      <c r="Z104" s="49" t="str">
        <f>IF(OR($A$41="",$A$41="School Name"),"",$B$44)</f>
        <v>WDP</v>
      </c>
      <c r="AA104" s="1" t="str">
        <f>IF(OR($A$41="",$A$41="School Name"),"",$A$44)</f>
        <v>Morgan DeGroot</v>
      </c>
      <c r="AB104" s="47">
        <f>IF(OR($A$41="",$A$41="School Name"),"",$L$44)</f>
        <v>64</v>
      </c>
      <c r="AC104" s="47">
        <f>IF(OR($A$41="",$A$41="School Name"),"",$V$44)</f>
        <v>0</v>
      </c>
      <c r="AD104" s="47">
        <f>IF(OR($A$41="",$A$41="School Name"),"zz",$W$44)</f>
        <v>64</v>
      </c>
      <c r="AE104" s="47">
        <f>IF(AA104="","",IF(AD104&gt;"a","",IF(AD104=AD103,AE103,COUNTA($AE$60:AE103))))</f>
        <v>24</v>
      </c>
      <c r="AG104" s="10" t="str">
        <f>A83</f>
        <v>Bonduel</v>
      </c>
      <c r="AH104" s="10">
        <f>B83</f>
        <v>275</v>
      </c>
      <c r="AI104" s="47">
        <f>D83</f>
        <v>1</v>
      </c>
    </row>
    <row r="105" spans="1:37" x14ac:dyDescent="0.2">
      <c r="Z105" s="49" t="str">
        <f>IF(OR($A$41="",$A$41="School Name"),"",$B$42)</f>
        <v>WDP</v>
      </c>
      <c r="AA105" s="1" t="str">
        <f>IF(OR($A$41="",$A$41="School Name"),"",$A$42)</f>
        <v>Alyssa Cayer</v>
      </c>
      <c r="AB105" s="47">
        <f>IF(OR($A$41="",$A$41="School Name"),"",$L$42)</f>
        <v>65</v>
      </c>
      <c r="AC105" s="47">
        <f>IF(OR($A$41="",$A$41="School Name"),"",$V$42)</f>
        <v>0</v>
      </c>
      <c r="AD105" s="47">
        <f>IF(OR($A$41="",$A$41="School Name"),"zz",$W$42)</f>
        <v>65</v>
      </c>
      <c r="AE105" s="47">
        <f>IF(AA105="","",IF(AD105&gt;"a","",IF(AD105=AD104,AE104,COUNTA($AE$60:AE104))))</f>
        <v>25</v>
      </c>
      <c r="AG105" s="10" t="str">
        <f t="shared" ref="AG105:AG111" si="26">A84</f>
        <v>Oconto</v>
      </c>
      <c r="AH105" s="10">
        <f t="shared" ref="AH105:AH111" si="27">B84</f>
        <v>273</v>
      </c>
      <c r="AI105" s="47">
        <f t="shared" ref="AI105:AI111" si="28">D84</f>
        <v>2</v>
      </c>
    </row>
    <row r="106" spans="1:37" x14ac:dyDescent="0.2">
      <c r="Z106" s="49" t="str">
        <f>IF(OR($A$49="",$A$49="School Name"),"",$B$52)</f>
        <v>Xav</v>
      </c>
      <c r="AA106" s="1" t="str">
        <f>IF(OR($A$49="",$A$49="School Name"),"",$A$52)</f>
        <v>Kate Berneker</v>
      </c>
      <c r="AB106" s="47">
        <f>IF(OR($A$49="",$A$49="School Name"),"",$L$52)</f>
        <v>53</v>
      </c>
      <c r="AC106" s="47">
        <f>IF(OR($A$49="",$A$49="School Name"),"",$V$52)</f>
        <v>0</v>
      </c>
      <c r="AD106" s="47">
        <f>IF(OR($A$49="",$A$49="School Name"),"zz",$W$52)</f>
        <v>53</v>
      </c>
      <c r="AE106" s="47">
        <f>IF(AA106="","",IF(AD106&gt;"a","",IF(AD106=AD105,AE105,COUNTA($AE$60:AE105))))</f>
        <v>26</v>
      </c>
      <c r="AG106" s="10" t="str">
        <f t="shared" si="26"/>
        <v>Shawano</v>
      </c>
      <c r="AH106" s="10">
        <f t="shared" si="27"/>
        <v>228</v>
      </c>
      <c r="AI106" s="47">
        <f t="shared" si="28"/>
        <v>3</v>
      </c>
    </row>
    <row r="107" spans="1:37" x14ac:dyDescent="0.2">
      <c r="Z107" s="49" t="str">
        <f>IF(OR($A$49="",$A$49="School Name"),"",$B$53)</f>
        <v>Xav</v>
      </c>
      <c r="AA107" s="1" t="str">
        <f>IF(OR($A$49="",$A$49="School Name"),"",$A$53)</f>
        <v>Catherine Sajbel</v>
      </c>
      <c r="AB107" s="47">
        <f>IF(OR($A$49="",$A$49="School Name"),"",$L$53)</f>
        <v>52</v>
      </c>
      <c r="AC107" s="47">
        <f>IF(OR($A$49="",$A$49="School Name"),"",$V$53)</f>
        <v>0</v>
      </c>
      <c r="AD107" s="47">
        <f>IF(OR($A$49="",$A$49="School Name"),"zz",$W$53)</f>
        <v>52</v>
      </c>
      <c r="AE107" s="47">
        <f>IF(AA107="","",IF(AD107&gt;"a","",IF(AD107=AD106,AE106,COUNTA($AE$60:AE106))))</f>
        <v>27</v>
      </c>
      <c r="AG107" s="10" t="str">
        <f t="shared" si="26"/>
        <v>Seymour</v>
      </c>
      <c r="AH107" s="10">
        <f t="shared" si="27"/>
        <v>224</v>
      </c>
      <c r="AI107" s="47">
        <f t="shared" si="28"/>
        <v>4</v>
      </c>
    </row>
    <row r="108" spans="1:37" x14ac:dyDescent="0.2">
      <c r="Z108" s="49" t="str">
        <f>IF(OR($A$49="",$A$49="School Name"),"",$B$54)</f>
        <v>Xav</v>
      </c>
      <c r="AA108" s="1" t="str">
        <f>IF(OR($A$49="",$A$49="School Name"),"",$A$54)</f>
        <v>Lizzy Tetzlaff</v>
      </c>
      <c r="AB108" s="47">
        <f>IF(OR($A$49="",$A$49="School Name"),"",$L$54)</f>
        <v>53</v>
      </c>
      <c r="AC108" s="47">
        <f>IF(OR($A$49="",$A$49="School Name"),"",$V$54)</f>
        <v>0</v>
      </c>
      <c r="AD108" s="47">
        <f>IF(OR($A$49="",$A$49="School Name"),"zz",$W$54)</f>
        <v>53</v>
      </c>
      <c r="AE108" s="47">
        <f>IF(AA108="","",IF(AD108&gt;"a","",IF(AD108=AD107,AE107,COUNTA($AE$60:AE107))))</f>
        <v>28</v>
      </c>
      <c r="AG108" s="10" t="str">
        <f t="shared" si="26"/>
        <v>Xavier</v>
      </c>
      <c r="AH108" s="10">
        <f t="shared" si="27"/>
        <v>197</v>
      </c>
      <c r="AI108" s="47">
        <f t="shared" si="28"/>
        <v>5</v>
      </c>
    </row>
    <row r="109" spans="1:37" x14ac:dyDescent="0.2">
      <c r="Z109" s="49" t="str">
        <f>IF(OR($A$49="",$A$49="School Name"),"",$B$50)</f>
        <v>Xav</v>
      </c>
      <c r="AA109" s="1" t="str">
        <f>IF(OR($A$49="",$A$49="School Name"),"",$A$50)</f>
        <v>Clair Pakamad</v>
      </c>
      <c r="AB109" s="47">
        <f>IF(OR($A$49="",$A$49="School Name"),"",$L$50)</f>
        <v>44</v>
      </c>
      <c r="AC109" s="47">
        <f>IF(OR($A$49="",$A$49="School Name"),"",$V$50)</f>
        <v>0</v>
      </c>
      <c r="AD109" s="47">
        <f>IF(OR($A$49="",$A$49="School Name"),"zz",$W$50)</f>
        <v>44</v>
      </c>
      <c r="AE109" s="47">
        <f>IF(AA109="","",IF(AD109&gt;"a","",IF(AD109=AD108,AE108,COUNTA($AE$60:AE108))))</f>
        <v>29</v>
      </c>
      <c r="AG109" s="10" t="str">
        <f t="shared" si="26"/>
        <v>West Depere</v>
      </c>
      <c r="AH109" s="10">
        <f t="shared" si="27"/>
        <v>252</v>
      </c>
      <c r="AI109" s="47">
        <f t="shared" si="28"/>
        <v>6</v>
      </c>
    </row>
    <row r="110" spans="1:37" x14ac:dyDescent="0.2">
      <c r="Z110" s="49" t="str">
        <f>IF(OR($A$49="",$A$49="School Name"),"",$B$51)</f>
        <v>Xav</v>
      </c>
      <c r="AA110" s="1" t="str">
        <f>IF(OR($A$49="",$A$49="School Name"),"",$A$51)</f>
        <v>Lauren Haen</v>
      </c>
      <c r="AB110" s="47">
        <f>IF(OR($A$49="",$A$49="School Name"),"",$L$51)</f>
        <v>48</v>
      </c>
      <c r="AC110" s="47">
        <f>IF(OR($A$49="",$A$49="School Name"),"",$V$51)</f>
        <v>0</v>
      </c>
      <c r="AD110" s="47">
        <f>IF(OR($A$49="",$A$49="School Name"),"zz",$W$51)</f>
        <v>48</v>
      </c>
      <c r="AE110" s="47">
        <f>IF(AA110="","",IF(AD110&gt;"a","",IF(AD110=AD109,AE109,COUNTA($AE$60:AE109))))</f>
        <v>30</v>
      </c>
      <c r="AG110" s="10" t="str">
        <f t="shared" si="26"/>
        <v>Sturgeon Bay</v>
      </c>
      <c r="AH110" s="10">
        <f t="shared" si="27"/>
        <v>244</v>
      </c>
      <c r="AI110" s="47">
        <f t="shared" si="28"/>
        <v>7</v>
      </c>
    </row>
    <row r="111" spans="1:37" x14ac:dyDescent="0.2">
      <c r="Z111" s="49" t="str">
        <f>IF(OR($A$57="",$A$57="School Name"),"",$B$60)</f>
        <v>Sch</v>
      </c>
      <c r="AA111" s="1" t="str">
        <f>IF(OR($A$57="",$A$57="School Name"),"",$A$60)</f>
        <v>Sydney Alger</v>
      </c>
      <c r="AB111" s="47">
        <f>IF(OR($A$57="",$A$57="School Name"),"",$L$60)</f>
        <v>72</v>
      </c>
      <c r="AC111" s="47">
        <f>IF(OR($A$57="",$A$57="School Name"),"",$V$60)</f>
        <v>0</v>
      </c>
      <c r="AD111" s="47">
        <f>IF(OR($A$57="",$A$57="School Name"),"zz",$W$60)</f>
        <v>72</v>
      </c>
      <c r="AE111" s="47">
        <f>IF(AA111="","",IF(AD111&gt;"a","",IF(AD111=AD110,AE110,COUNTA($AE$60:AE110))))</f>
        <v>31</v>
      </c>
      <c r="AG111" s="10" t="str">
        <f t="shared" si="26"/>
        <v/>
      </c>
      <c r="AH111" s="10" t="str">
        <f t="shared" si="27"/>
        <v xml:space="preserve"> </v>
      </c>
      <c r="AI111" s="47" t="str">
        <f t="shared" si="28"/>
        <v/>
      </c>
    </row>
    <row r="112" spans="1:37" x14ac:dyDescent="0.2">
      <c r="Z112" s="49" t="str">
        <f>IF(OR($A$57="",$A$57="School Name"),"",$B$59)</f>
        <v>Sch</v>
      </c>
      <c r="AA112" s="1" t="str">
        <f>IF(OR($A$57="",$A$57="School Name"),"",$A$59)</f>
        <v>Sarah Bridenhagen</v>
      </c>
      <c r="AB112" s="47">
        <f>IF(OR($A$57="",$A$57="School Name"),"",$L$59)</f>
        <v>67</v>
      </c>
      <c r="AC112" s="47">
        <f>IF(OR($A$57="",$A$57="School Name"),"",$V$59)</f>
        <v>0</v>
      </c>
      <c r="AD112" s="47">
        <f>IF(OR($A$57="",$A$57="School Name"),"zz",$W$59)</f>
        <v>67</v>
      </c>
      <c r="AE112" s="47">
        <f>IF(AA112="","",IF(AD112&gt;"a","",IF(AD112=AD111,AE111,COUNTA($AE$60:AE111))))</f>
        <v>32</v>
      </c>
      <c r="AG112" s="10"/>
      <c r="AH112" s="10"/>
      <c r="AI112" s="47"/>
    </row>
    <row r="113" spans="26:37" x14ac:dyDescent="0.2">
      <c r="Z113" s="49" t="str">
        <f>IF(OR($A$57="",$A$57="School Name"),"",$B$61)</f>
        <v>Sch</v>
      </c>
      <c r="AA113" s="1" t="str">
        <f>IF(OR($A$57="",$A$57="School Name"),"",$A$61)</f>
        <v>Katy Carter</v>
      </c>
      <c r="AB113" s="47">
        <f>IF(OR($A$57="",$A$57="School Name"),"",$L$61)</f>
        <v>59</v>
      </c>
      <c r="AC113" s="47">
        <f>IF(OR($A$57="",$A$57="School Name"),"",$V$61)</f>
        <v>0</v>
      </c>
      <c r="AD113" s="47">
        <f>IF(OR($A$57="",$A$57="School Name"),"zz",$W$61)</f>
        <v>59</v>
      </c>
      <c r="AE113" s="47">
        <f>IF(AA113="","",IF(AD113&gt;"a","",IF(AD113=AD112,AE112,COUNTA($AE$60:AE112))))</f>
        <v>33</v>
      </c>
      <c r="AH113" s="10"/>
      <c r="AI113" s="47"/>
    </row>
    <row r="114" spans="26:37" x14ac:dyDescent="0.2">
      <c r="Z114" s="49" t="str">
        <f>IF(OR($A$57="",$A$57="School Name"),"",$B$58)</f>
        <v>Sch</v>
      </c>
      <c r="AA114" s="1" t="str">
        <f>IF(OR($A$57="",$A$57="School Name"),"",$A$58)</f>
        <v>Maddie Blahnik</v>
      </c>
      <c r="AB114" s="47">
        <f>IF(OR($A$57="",$A$57="School Name"),"",$L$58)</f>
        <v>50</v>
      </c>
      <c r="AC114" s="47">
        <f>IF(OR($A$57="",$A$57="School Name"),"",$V$58)</f>
        <v>0</v>
      </c>
      <c r="AD114" s="47">
        <f>IF(OR($A$57="",$A$57="School Name"),"zz",$W$58)</f>
        <v>50</v>
      </c>
      <c r="AE114" s="47">
        <f>IF(AA114="","",IF(AD114&gt;"a","",IF(AD114=AD113,AE113,COUNTA($AE$60:AE113))))</f>
        <v>34</v>
      </c>
    </row>
    <row r="115" spans="26:37" x14ac:dyDescent="0.2">
      <c r="Z115" s="49" t="str">
        <f>IF(OR($A$57="",$A$57="School Name"),"",$B$62)</f>
        <v>Sch</v>
      </c>
      <c r="AA115" s="1" t="str">
        <f>IF(OR($A$57="",$A$57="School Name"),"",$A$62)</f>
        <v>Emily Tess</v>
      </c>
      <c r="AB115" s="47">
        <f>IF(OR($A$57="",$A$57="School Name"),"",$L$62)</f>
        <v>68</v>
      </c>
      <c r="AC115" s="47">
        <f>IF(OR($A$57="",$A$57="School Name"),"",$V$62)</f>
        <v>0</v>
      </c>
      <c r="AD115" s="47">
        <f>IF(OR($A$57="",$A$57="School Name"),"zz",$W$62)</f>
        <v>68</v>
      </c>
      <c r="AE115" s="47">
        <f>IF(AA115="","",IF(AD115&gt;"a","",IF(AD115=AD114,AE114,COUNTA($AE$60:AE114))))</f>
        <v>35</v>
      </c>
    </row>
    <row r="116" spans="26:37" x14ac:dyDescent="0.2">
      <c r="Z116" s="52" t="str">
        <f>IF(OR($A$65="",$A$65="School Name"),"",$B$67)</f>
        <v/>
      </c>
      <c r="AA116" s="3" t="str">
        <f>IF(OR($A$65="",$A$65="School Name"),"",$A$68)</f>
        <v/>
      </c>
      <c r="AB116" s="70" t="str">
        <f>IF(OR($A$65="",$A$65="School Name"),"",$L$68)</f>
        <v/>
      </c>
      <c r="AC116" s="70" t="str">
        <f>IF(OR($A$65="",$A$65="School Name"),"",$V$68)</f>
        <v/>
      </c>
      <c r="AD116" s="70" t="str">
        <f>IF(OR($A$65="",$A$65="School Name"),"zz",$W$68)</f>
        <v>zz</v>
      </c>
      <c r="AE116" s="47" t="str">
        <f>IF(AA116="","",IF(AD116&gt;"a","",IF(AD116=AD115,AE115,COUNTA($AE$60:AE115))))</f>
        <v/>
      </c>
    </row>
    <row r="117" spans="26:37" x14ac:dyDescent="0.2">
      <c r="Z117" s="52" t="str">
        <f>IF(OR($A$65="",$A$65="School Name"),"",$B$66)</f>
        <v/>
      </c>
      <c r="AA117" s="3" t="str">
        <f>IF(OR($A$65="",$A$65="School Name"),"",$A$67)</f>
        <v/>
      </c>
      <c r="AB117" s="70" t="str">
        <f>IF(OR($A$65="",$A$65="School Name"),"",$L$67)</f>
        <v/>
      </c>
      <c r="AC117" s="70" t="str">
        <f>IF(OR($A$65="",$A$65="School Name"),"",$V$67)</f>
        <v/>
      </c>
      <c r="AD117" s="70" t="str">
        <f>IF(OR($A$65="",$A$65="School Name"),"zz",$W$67)</f>
        <v>zz</v>
      </c>
      <c r="AE117" s="47" t="str">
        <f>IF(AA117="","",IF(AD117&gt;"a","",IF(AD117=AD116,AE116,COUNTA($AE$60:AE116))))</f>
        <v/>
      </c>
    </row>
    <row r="118" spans="26:37" x14ac:dyDescent="0.2">
      <c r="Z118" s="52" t="str">
        <f>IF(OR($A$65="",$A$65="School Name"),"",$B$69)</f>
        <v/>
      </c>
      <c r="AA118" s="3" t="str">
        <f>IF(OR($A$65="",$A$65="School Name"),"",$A$69)</f>
        <v/>
      </c>
      <c r="AB118" s="70" t="str">
        <f>IF(OR($A$65="",$A$65="School Name"),"",$L$69)</f>
        <v/>
      </c>
      <c r="AC118" s="70" t="str">
        <f>IF(OR($A$65="",$A$65="School Name"),"",$V$69)</f>
        <v/>
      </c>
      <c r="AD118" s="70" t="str">
        <f>IF(OR($A$65="",$A$65="School Name"),"zz",$W$69)</f>
        <v>zz</v>
      </c>
      <c r="AE118" s="47" t="str">
        <f>IF(AA118="","",IF(AD118&gt;"a","",IF(AD118=AD117,AE117,COUNTA($AE$60:AE117))))</f>
        <v/>
      </c>
    </row>
    <row r="119" spans="26:37" x14ac:dyDescent="0.2">
      <c r="Z119" s="52" t="str">
        <f>IF(OR($A$65="",$A$65="School Name"),"",$B$70)</f>
        <v/>
      </c>
      <c r="AA119" s="3" t="str">
        <f>IF(OR($A$65="",$A$65="School Name"),"",$A$66)</f>
        <v/>
      </c>
      <c r="AB119" s="70" t="str">
        <f>IF(OR($A$65="",$A$65="School Name"),"",$L$66)</f>
        <v/>
      </c>
      <c r="AC119" s="70" t="str">
        <f>IF(OR($A$65="",$A$65="School Name"),"",$V$66)</f>
        <v/>
      </c>
      <c r="AD119" s="70" t="str">
        <f>IF(OR($A$65="",$A$65="School Name"),"zz",$W$66)</f>
        <v>zz</v>
      </c>
      <c r="AE119" s="47" t="str">
        <f>IF(AA119="","",IF(AD119&gt;"a","",IF(AD119=AD118,AE118,COUNTA($AE$60:AE118))))</f>
        <v/>
      </c>
    </row>
    <row r="120" spans="26:37" x14ac:dyDescent="0.2">
      <c r="Z120" s="52" t="str">
        <f>IF(OR($A$65="",$A$65="School Name"),"",$B$68)</f>
        <v/>
      </c>
      <c r="AA120" s="3" t="str">
        <f>IF(OR($A$65="",$A$65="School Name"),"",$A$70)</f>
        <v/>
      </c>
      <c r="AB120" s="70" t="str">
        <f>IF(OR($A$65="",$A$65="School Name"),"",$L$70)</f>
        <v/>
      </c>
      <c r="AC120" s="70" t="str">
        <f>IF(OR($A$65="",$A$65="School Name"),"",$V$70)</f>
        <v/>
      </c>
      <c r="AD120" s="70" t="str">
        <f>IF(OR($A$65="",$A$65="School Name"),"zz",$W$70)</f>
        <v>zz</v>
      </c>
      <c r="AE120" s="47" t="str">
        <f>IF(AA120="","",IF(AD120&gt;"a","",IF(AD120=AD119,AE119,COUNTA($AE$60:AE119))))</f>
        <v/>
      </c>
    </row>
    <row r="126" spans="26:37" ht="26.25" x14ac:dyDescent="0.4">
      <c r="Z126" s="112" t="str">
        <f>A4</f>
        <v>Bay Conference Tour Stop #5 (Seymour)</v>
      </c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26:37" ht="12.75" customHeight="1" x14ac:dyDescent="0.2">
      <c r="Z127" s="113" t="str">
        <f>A5</f>
        <v>Crystal Springs Golf Course  9-6-18  FRONT NINE</v>
      </c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26:37" ht="12" x14ac:dyDescent="0.2">
      <c r="Z128" s="54"/>
      <c r="AA128" s="71"/>
      <c r="AB128" s="71"/>
      <c r="AC128" s="71"/>
      <c r="AD128" s="71"/>
      <c r="AE128" s="72"/>
      <c r="AF128" s="72"/>
      <c r="AG128" s="71"/>
      <c r="AH128" s="71"/>
      <c r="AI128" s="71"/>
      <c r="AJ128" s="72"/>
      <c r="AK128" s="72"/>
    </row>
    <row r="129" spans="26:37" ht="12" x14ac:dyDescent="0.2">
      <c r="Z129" s="54"/>
      <c r="AA129" s="73" t="s">
        <v>25</v>
      </c>
      <c r="AB129" s="71"/>
      <c r="AC129" s="71"/>
      <c r="AD129" s="71"/>
      <c r="AE129" s="72"/>
      <c r="AF129" s="72"/>
      <c r="AG129" s="71"/>
      <c r="AH129" s="71"/>
      <c r="AI129" s="71"/>
      <c r="AJ129" s="72"/>
      <c r="AK129" s="72"/>
    </row>
    <row r="130" spans="26:37" ht="12.75" thickBot="1" x14ac:dyDescent="0.25">
      <c r="Z130" s="55" t="s">
        <v>13</v>
      </c>
      <c r="AA130" s="71"/>
      <c r="AB130" s="71"/>
      <c r="AC130" s="71"/>
      <c r="AD130" s="71"/>
      <c r="AE130" s="72"/>
      <c r="AF130" s="74" t="s">
        <v>13</v>
      </c>
      <c r="AG130" s="71"/>
      <c r="AH130" s="71"/>
      <c r="AI130" s="71"/>
      <c r="AJ130" s="72"/>
      <c r="AK130" s="72"/>
    </row>
    <row r="131" spans="26:37" ht="18" customHeight="1" thickTop="1" x14ac:dyDescent="0.2">
      <c r="Z131" s="56">
        <f>VLOOKUP($X$12,$B$83:$D$90,3,FALSE)</f>
        <v>1</v>
      </c>
      <c r="AA131" s="75" t="str">
        <f>$A$9</f>
        <v>Bonduel</v>
      </c>
      <c r="AB131" s="76" t="s">
        <v>2</v>
      </c>
      <c r="AC131" s="76" t="s">
        <v>3</v>
      </c>
      <c r="AD131" s="76" t="s">
        <v>14</v>
      </c>
      <c r="AE131" s="77" t="s">
        <v>15</v>
      </c>
      <c r="AF131" s="78">
        <f>VLOOKUP($X$20,$B$83:$D$90,3,FALSE)</f>
        <v>2</v>
      </c>
      <c r="AG131" s="75" t="str">
        <f>$A$17</f>
        <v>Oconto</v>
      </c>
      <c r="AH131" s="76" t="s">
        <v>2</v>
      </c>
      <c r="AI131" s="76" t="s">
        <v>3</v>
      </c>
      <c r="AJ131" s="76" t="s">
        <v>14</v>
      </c>
      <c r="AK131" s="77" t="s">
        <v>15</v>
      </c>
    </row>
    <row r="132" spans="26:37" ht="18" customHeight="1" x14ac:dyDescent="0.2">
      <c r="Z132" s="57"/>
      <c r="AA132" s="79" t="str">
        <f>$A$10</f>
        <v>Jessie LaBerge</v>
      </c>
      <c r="AB132" s="80">
        <f>$L$10</f>
        <v>55</v>
      </c>
      <c r="AC132" s="80">
        <f>$V$10</f>
        <v>0</v>
      </c>
      <c r="AD132" s="80">
        <f>$W$10</f>
        <v>55</v>
      </c>
      <c r="AE132" s="81"/>
      <c r="AF132" s="82"/>
      <c r="AG132" s="79" t="str">
        <f>$A$18</f>
        <v>Jaden Stenstrup</v>
      </c>
      <c r="AH132" s="80">
        <f>$L$18</f>
        <v>61</v>
      </c>
      <c r="AI132" s="80">
        <f>$V$18</f>
        <v>0</v>
      </c>
      <c r="AJ132" s="80">
        <f>$W$18</f>
        <v>61</v>
      </c>
      <c r="AK132" s="81"/>
    </row>
    <row r="133" spans="26:37" ht="18" customHeight="1" x14ac:dyDescent="0.2">
      <c r="Z133" s="57"/>
      <c r="AA133" s="79" t="str">
        <f>$A$11</f>
        <v>Kylie Guenther</v>
      </c>
      <c r="AB133" s="80">
        <f>$L$11</f>
        <v>108</v>
      </c>
      <c r="AC133" s="80">
        <f>$V$11</f>
        <v>0</v>
      </c>
      <c r="AD133" s="80">
        <f>$W$11</f>
        <v>108</v>
      </c>
      <c r="AF133" s="82"/>
      <c r="AG133" s="79" t="str">
        <f>$A$19</f>
        <v>Liddy Hearley</v>
      </c>
      <c r="AH133" s="80">
        <f>$L$19</f>
        <v>77</v>
      </c>
      <c r="AI133" s="80">
        <f>$V$19</f>
        <v>0</v>
      </c>
      <c r="AJ133" s="80">
        <f>$W$19</f>
        <v>77</v>
      </c>
      <c r="AK133" s="81"/>
    </row>
    <row r="134" spans="26:37" ht="18" customHeight="1" x14ac:dyDescent="0.2">
      <c r="Z134" s="57"/>
      <c r="AA134" s="79" t="str">
        <f>$A$12</f>
        <v>Sydney Luepke</v>
      </c>
      <c r="AB134" s="80">
        <f>$L$12</f>
        <v>66</v>
      </c>
      <c r="AC134" s="80">
        <f>$V$12</f>
        <v>0</v>
      </c>
      <c r="AD134" s="80">
        <f>$W$12</f>
        <v>66</v>
      </c>
      <c r="AE134" s="83">
        <f>$X$12</f>
        <v>275</v>
      </c>
      <c r="AF134" s="82"/>
      <c r="AG134" s="79" t="str">
        <f>$A$20</f>
        <v>Morgan Ratajzck</v>
      </c>
      <c r="AH134" s="80">
        <f>$L$20</f>
        <v>65</v>
      </c>
      <c r="AI134" s="80">
        <f>$V$20</f>
        <v>0</v>
      </c>
      <c r="AJ134" s="80">
        <f>$W$20</f>
        <v>65</v>
      </c>
      <c r="AK134" s="83">
        <f>$X$20</f>
        <v>273</v>
      </c>
    </row>
    <row r="135" spans="26:37" ht="18" customHeight="1" x14ac:dyDescent="0.2">
      <c r="Z135" s="57"/>
      <c r="AA135" s="79" t="str">
        <f>$A$13</f>
        <v>Ava Pleshek</v>
      </c>
      <c r="AB135" s="80">
        <f>$L$13</f>
        <v>69</v>
      </c>
      <c r="AC135" s="80">
        <f>$V$13</f>
        <v>0</v>
      </c>
      <c r="AD135" s="80">
        <f>$W$13</f>
        <v>69</v>
      </c>
      <c r="AE135" s="84">
        <f>$W$15</f>
        <v>55</v>
      </c>
      <c r="AF135" s="82"/>
      <c r="AG135" s="79" t="str">
        <f>$A$21</f>
        <v>Michayla Leonard</v>
      </c>
      <c r="AH135" s="80">
        <f>$L$21</f>
        <v>70</v>
      </c>
      <c r="AI135" s="80">
        <f>$V$21</f>
        <v>0</v>
      </c>
      <c r="AJ135" s="80">
        <f>$W$21</f>
        <v>70</v>
      </c>
      <c r="AK135" s="84">
        <f>$W$23</f>
        <v>55</v>
      </c>
    </row>
    <row r="136" spans="26:37" ht="18" customHeight="1" thickBot="1" x14ac:dyDescent="0.25">
      <c r="Z136" s="58"/>
      <c r="AA136" s="85" t="str">
        <f>$A$14</f>
        <v>Jenna Godin</v>
      </c>
      <c r="AB136" s="86">
        <f>$L$14</f>
        <v>85</v>
      </c>
      <c r="AC136" s="86">
        <f>$V$14</f>
        <v>0</v>
      </c>
      <c r="AD136" s="86">
        <f>$W$14</f>
        <v>85</v>
      </c>
      <c r="AE136" s="87"/>
      <c r="AF136" s="88"/>
      <c r="AG136" s="85">
        <f>$A$22</f>
        <v>0</v>
      </c>
      <c r="AH136" s="86">
        <f>$L$22</f>
        <v>108</v>
      </c>
      <c r="AI136" s="86">
        <f>$V$22</f>
        <v>0</v>
      </c>
      <c r="AJ136" s="86">
        <f>$W$22</f>
        <v>108</v>
      </c>
      <c r="AK136" s="87"/>
    </row>
    <row r="137" spans="26:37" ht="18" customHeight="1" thickTop="1" x14ac:dyDescent="0.2">
      <c r="Z137" s="56">
        <f>IF(OR($A$25="",$A$25="School Name"),"",VLOOKUP($X$28,$B$83:$D$90,3,FALSE))</f>
        <v>4</v>
      </c>
      <c r="AA137" s="89" t="str">
        <f t="shared" ref="AA137:AA142" si="29">IF(OR($A$25="",$A$25="School Name"),"",A25)</f>
        <v>Seymour</v>
      </c>
      <c r="AB137" s="80" t="s">
        <v>2</v>
      </c>
      <c r="AC137" s="80" t="s">
        <v>3</v>
      </c>
      <c r="AD137" s="80" t="s">
        <v>14</v>
      </c>
      <c r="AE137" s="81" t="s">
        <v>15</v>
      </c>
      <c r="AF137" s="78">
        <f>IF(OR($A$33="",$A$33="School Name"),"",VLOOKUP($X$36,$B$83:$D$90,3,FALSE))</f>
        <v>3</v>
      </c>
      <c r="AG137" s="89" t="str">
        <f t="shared" ref="AG137:AG142" si="30">IF(OR($A$33="",$A$33="School Name"),"",A33)</f>
        <v>Shawano</v>
      </c>
      <c r="AH137" s="80" t="s">
        <v>2</v>
      </c>
      <c r="AI137" s="80" t="s">
        <v>3</v>
      </c>
      <c r="AJ137" s="80" t="s">
        <v>14</v>
      </c>
      <c r="AK137" s="81" t="s">
        <v>15</v>
      </c>
    </row>
    <row r="138" spans="26:37" ht="18" customHeight="1" x14ac:dyDescent="0.2">
      <c r="Z138" s="57"/>
      <c r="AA138" s="79" t="str">
        <f t="shared" si="29"/>
        <v>Brylee King</v>
      </c>
      <c r="AB138" s="80">
        <f>IF(OR($A$25="",$A$25="School Name"),"",L26)</f>
        <v>52</v>
      </c>
      <c r="AC138" s="80">
        <f t="shared" ref="AC138:AD142" si="31">IF(OR($A$25="",$A$25="School Name"),"",V26)</f>
        <v>0</v>
      </c>
      <c r="AD138" s="80">
        <f t="shared" si="31"/>
        <v>52</v>
      </c>
      <c r="AE138" s="81"/>
      <c r="AF138" s="82"/>
      <c r="AG138" s="79" t="str">
        <f t="shared" si="30"/>
        <v>Kiley Rusch</v>
      </c>
      <c r="AH138" s="80">
        <f>IF(OR($A$33="",$A$33="School Name"),"",L34)</f>
        <v>61</v>
      </c>
      <c r="AI138" s="80">
        <f t="shared" ref="AI138:AJ142" si="32">IF(OR($A$33="",$A$33="School Name"),"",V34)</f>
        <v>0</v>
      </c>
      <c r="AJ138" s="80">
        <f t="shared" si="32"/>
        <v>61</v>
      </c>
      <c r="AK138" s="81"/>
    </row>
    <row r="139" spans="26:37" ht="18" customHeight="1" x14ac:dyDescent="0.2">
      <c r="Z139" s="57"/>
      <c r="AA139" s="79" t="str">
        <f t="shared" si="29"/>
        <v>Kennedy Peters</v>
      </c>
      <c r="AB139" s="80">
        <f>IF(OR($A$25="",$A$25="School Name"),"",L27)</f>
        <v>59</v>
      </c>
      <c r="AC139" s="80">
        <f t="shared" si="31"/>
        <v>0</v>
      </c>
      <c r="AD139" s="80">
        <f t="shared" si="31"/>
        <v>59</v>
      </c>
      <c r="AE139" s="81"/>
      <c r="AF139" s="82"/>
      <c r="AG139" s="79" t="str">
        <f t="shared" si="30"/>
        <v>Taylor Johnson</v>
      </c>
      <c r="AH139" s="80">
        <f>IF(OR($A$33="",$A$33="School Name"),"",L35)</f>
        <v>58</v>
      </c>
      <c r="AI139" s="80">
        <f t="shared" si="32"/>
        <v>0</v>
      </c>
      <c r="AJ139" s="80">
        <f t="shared" si="32"/>
        <v>58</v>
      </c>
      <c r="AK139" s="81"/>
    </row>
    <row r="140" spans="26:37" ht="18" customHeight="1" x14ac:dyDescent="0.2">
      <c r="Z140" s="57"/>
      <c r="AA140" s="79" t="str">
        <f t="shared" si="29"/>
        <v>Lauren Wilcox</v>
      </c>
      <c r="AB140" s="80">
        <f>IF(OR($A$25="",$A$25="School Name"),"",L28)</f>
        <v>58</v>
      </c>
      <c r="AC140" s="80">
        <f t="shared" si="31"/>
        <v>0</v>
      </c>
      <c r="AD140" s="80">
        <f t="shared" si="31"/>
        <v>58</v>
      </c>
      <c r="AE140" s="83">
        <f>IF(OR($A$25="",$A$25="School Name"),"",$X$28)</f>
        <v>224</v>
      </c>
      <c r="AF140" s="82"/>
      <c r="AG140" s="79" t="str">
        <f t="shared" si="30"/>
        <v>Macie Herm</v>
      </c>
      <c r="AH140" s="80">
        <f>IF(OR($A$33="",$A$33="School Name"),"",L36)</f>
        <v>59</v>
      </c>
      <c r="AI140" s="80">
        <f t="shared" si="32"/>
        <v>0</v>
      </c>
      <c r="AJ140" s="80">
        <f t="shared" si="32"/>
        <v>59</v>
      </c>
      <c r="AK140" s="83">
        <f>IF(OR($A$33="",$A$33="School Name"),"",$X$36)</f>
        <v>228</v>
      </c>
    </row>
    <row r="141" spans="26:37" ht="18" customHeight="1" x14ac:dyDescent="0.2">
      <c r="Z141" s="57"/>
      <c r="AA141" s="79" t="str">
        <f t="shared" si="29"/>
        <v>Gracee Minlschmidt</v>
      </c>
      <c r="AB141" s="80">
        <f>IF(OR($A$25="",$A$25="School Name"),"",L29)</f>
        <v>62</v>
      </c>
      <c r="AC141" s="80">
        <f t="shared" si="31"/>
        <v>0</v>
      </c>
      <c r="AD141" s="80">
        <f t="shared" si="31"/>
        <v>62</v>
      </c>
      <c r="AE141" s="84">
        <f>IF(OR($A$25="",$A$25="School Name"),"",$W$31)</f>
        <v>49</v>
      </c>
      <c r="AF141" s="82"/>
      <c r="AG141" s="79" t="str">
        <f t="shared" si="30"/>
        <v>Georgia Eggert</v>
      </c>
      <c r="AH141" s="80">
        <f>IF(OR($A$33="",$A$33="School Name"),"",L37)</f>
        <v>55</v>
      </c>
      <c r="AI141" s="80">
        <f t="shared" si="32"/>
        <v>0</v>
      </c>
      <c r="AJ141" s="80">
        <f t="shared" si="32"/>
        <v>55</v>
      </c>
      <c r="AK141" s="84">
        <f>IF(OR($A$33="",$A$33="School Name"),"",$W$39)</f>
        <v>45</v>
      </c>
    </row>
    <row r="142" spans="26:37" ht="18" customHeight="1" thickBot="1" x14ac:dyDescent="0.25">
      <c r="Z142" s="58"/>
      <c r="AA142" s="79" t="str">
        <f t="shared" si="29"/>
        <v>KateLynn Marcks</v>
      </c>
      <c r="AB142" s="80">
        <f>IF(OR($A$25="",$A$25="School Name"),"",L30)</f>
        <v>55</v>
      </c>
      <c r="AC142" s="80">
        <f t="shared" si="31"/>
        <v>0</v>
      </c>
      <c r="AD142" s="80">
        <f t="shared" si="31"/>
        <v>55</v>
      </c>
      <c r="AE142" s="87"/>
      <c r="AF142" s="88"/>
      <c r="AG142" s="85" t="str">
        <f t="shared" si="30"/>
        <v>Katelyn Laatsch</v>
      </c>
      <c r="AH142" s="86">
        <f>IF(OR($A$33="",$A$33="School Name"),"",L38)</f>
        <v>56</v>
      </c>
      <c r="AI142" s="86">
        <f t="shared" si="32"/>
        <v>0</v>
      </c>
      <c r="AJ142" s="86">
        <f t="shared" si="32"/>
        <v>56</v>
      </c>
      <c r="AK142" s="87"/>
    </row>
    <row r="143" spans="26:37" ht="18" customHeight="1" thickTop="1" x14ac:dyDescent="0.2">
      <c r="Z143" s="56">
        <f>IF(OR($A$41="",$A$41="School Name"),"",VLOOKUP($X$44,$B$83:$D$90,3,FALSE))</f>
        <v>6</v>
      </c>
      <c r="AA143" s="90" t="str">
        <f t="shared" ref="AA143:AA148" si="33">IF(OR($A$41="",$A$41="School Name"),"",A41)</f>
        <v>West Depere</v>
      </c>
      <c r="AB143" s="76" t="s">
        <v>2</v>
      </c>
      <c r="AC143" s="76" t="s">
        <v>3</v>
      </c>
      <c r="AD143" s="91" t="s">
        <v>14</v>
      </c>
      <c r="AE143" s="77" t="s">
        <v>15</v>
      </c>
      <c r="AF143" s="78">
        <f>IF(OR($A$49="",$A$49="School Name"),"",VLOOKUP($X$52,$B$83:$D$90,3,FALSE))</f>
        <v>5</v>
      </c>
      <c r="AG143" s="92" t="str">
        <f t="shared" ref="AG143:AG148" si="34">IF(OR($A$49="",$A$49="School Name"),"",A49)</f>
        <v>Xavier</v>
      </c>
      <c r="AH143" s="93" t="s">
        <v>2</v>
      </c>
      <c r="AI143" s="93" t="s">
        <v>3</v>
      </c>
      <c r="AJ143" s="94" t="s">
        <v>14</v>
      </c>
      <c r="AK143" s="81" t="s">
        <v>15</v>
      </c>
    </row>
    <row r="144" spans="26:37" ht="18" customHeight="1" x14ac:dyDescent="0.2">
      <c r="Z144" s="59"/>
      <c r="AA144" s="79" t="str">
        <f t="shared" si="33"/>
        <v>Alyssa Cayer</v>
      </c>
      <c r="AB144" s="95">
        <f>IF(OR($A$41="",$A$41="School Name"),"",L42)</f>
        <v>65</v>
      </c>
      <c r="AC144" s="80">
        <f t="shared" ref="AC144:AD148" si="35">IF(OR($A$41="",$A$41="School Name"),"",V42)</f>
        <v>0</v>
      </c>
      <c r="AD144" s="96">
        <f t="shared" si="35"/>
        <v>65</v>
      </c>
      <c r="AE144" s="81"/>
      <c r="AF144" s="97"/>
      <c r="AG144" s="79" t="str">
        <f t="shared" si="34"/>
        <v>Clair Pakamad</v>
      </c>
      <c r="AH144" s="80">
        <f>IF(OR($A$49="",$A$49="School Name"),"",L50)</f>
        <v>44</v>
      </c>
      <c r="AI144" s="80">
        <f t="shared" ref="AI144:AJ148" si="36">IF(OR($A$49="",$A$49="School Name"),"",V50)</f>
        <v>0</v>
      </c>
      <c r="AJ144" s="96">
        <f t="shared" si="36"/>
        <v>44</v>
      </c>
      <c r="AK144" s="81"/>
    </row>
    <row r="145" spans="26:37" ht="18" customHeight="1" x14ac:dyDescent="0.2">
      <c r="Z145" s="59"/>
      <c r="AA145" s="79" t="str">
        <f t="shared" si="33"/>
        <v>Aria VanDeHei</v>
      </c>
      <c r="AB145" s="95">
        <f>IF(OR($A$41="",$A$41="School Name"),"",L43)</f>
        <v>60</v>
      </c>
      <c r="AC145" s="80">
        <f t="shared" si="35"/>
        <v>0</v>
      </c>
      <c r="AD145" s="96">
        <f t="shared" si="35"/>
        <v>60</v>
      </c>
      <c r="AE145" s="81"/>
      <c r="AF145" s="97"/>
      <c r="AG145" s="79" t="str">
        <f t="shared" si="34"/>
        <v>Lauren Haen</v>
      </c>
      <c r="AH145" s="80">
        <f>IF(OR($A$49="",$A$49="School Name"),"",L51)</f>
        <v>48</v>
      </c>
      <c r="AI145" s="80">
        <f t="shared" si="36"/>
        <v>0</v>
      </c>
      <c r="AJ145" s="96">
        <f t="shared" si="36"/>
        <v>48</v>
      </c>
      <c r="AK145" s="81"/>
    </row>
    <row r="146" spans="26:37" ht="18" customHeight="1" x14ac:dyDescent="0.2">
      <c r="Z146" s="59"/>
      <c r="AA146" s="79" t="str">
        <f t="shared" si="33"/>
        <v>Morgan DeGroot</v>
      </c>
      <c r="AB146" s="95">
        <f>IF(OR($A$41="",$A$41="School Name"),"",L44)</f>
        <v>64</v>
      </c>
      <c r="AC146" s="80">
        <f t="shared" si="35"/>
        <v>0</v>
      </c>
      <c r="AD146" s="96">
        <f t="shared" si="35"/>
        <v>64</v>
      </c>
      <c r="AE146" s="83">
        <f>IF(OR($A$41="",$A$41="School Name"),"",$X$44)</f>
        <v>252</v>
      </c>
      <c r="AF146" s="97"/>
      <c r="AG146" s="79" t="str">
        <f t="shared" si="34"/>
        <v>Kate Berneker</v>
      </c>
      <c r="AH146" s="80">
        <f>IF(OR($A$49="",$A$49="School Name"),"",L52)</f>
        <v>53</v>
      </c>
      <c r="AI146" s="80">
        <f t="shared" si="36"/>
        <v>0</v>
      </c>
      <c r="AJ146" s="96">
        <f t="shared" si="36"/>
        <v>53</v>
      </c>
      <c r="AK146" s="83">
        <f>IF(OR($A$49="",$A$49="School Name"),"",$X$52)</f>
        <v>197</v>
      </c>
    </row>
    <row r="147" spans="26:37" ht="18" customHeight="1" x14ac:dyDescent="0.2">
      <c r="Z147" s="60"/>
      <c r="AA147" s="98" t="str">
        <f t="shared" si="33"/>
        <v>Allie Ries</v>
      </c>
      <c r="AB147" s="99">
        <f>IF(OR($A$41="",$A$41="School Name"),"",L45)</f>
        <v>65</v>
      </c>
      <c r="AC147" s="99">
        <f t="shared" si="35"/>
        <v>0</v>
      </c>
      <c r="AD147" s="100">
        <f t="shared" si="35"/>
        <v>65</v>
      </c>
      <c r="AE147" s="101">
        <f>IF(OR($A$41="",$A$41="School Name"),"",$W$47)</f>
        <v>50</v>
      </c>
      <c r="AF147" s="97"/>
      <c r="AG147" s="79" t="str">
        <f t="shared" si="34"/>
        <v>Catherine Sajbel</v>
      </c>
      <c r="AH147" s="80">
        <f>IF(OR($A$49="",$A$49="School Name"),"",L53)</f>
        <v>52</v>
      </c>
      <c r="AI147" s="80">
        <f t="shared" si="36"/>
        <v>0</v>
      </c>
      <c r="AJ147" s="96">
        <f t="shared" si="36"/>
        <v>52</v>
      </c>
      <c r="AK147" s="84">
        <f>IF(OR($A$49="",$A$49="School Name"),"",$W$55)</f>
        <v>38</v>
      </c>
    </row>
    <row r="148" spans="26:37" ht="18" customHeight="1" thickBot="1" x14ac:dyDescent="0.25">
      <c r="Z148" s="58"/>
      <c r="AA148" s="85" t="str">
        <f t="shared" si="33"/>
        <v>Katrina Kowalczyk</v>
      </c>
      <c r="AB148" s="86">
        <f>IF(OR($A$41="",$A$41="School Name"),"",L46)</f>
        <v>63</v>
      </c>
      <c r="AC148" s="86">
        <f t="shared" si="35"/>
        <v>0</v>
      </c>
      <c r="AD148" s="102">
        <f t="shared" si="35"/>
        <v>63</v>
      </c>
      <c r="AE148" s="87"/>
      <c r="AF148" s="103"/>
      <c r="AG148" s="85" t="str">
        <f t="shared" si="34"/>
        <v>Lizzy Tetzlaff</v>
      </c>
      <c r="AH148" s="86">
        <f>IF(OR($A$49="",$A$49="School Name"),"",L54)</f>
        <v>53</v>
      </c>
      <c r="AI148" s="86">
        <f t="shared" si="36"/>
        <v>0</v>
      </c>
      <c r="AJ148" s="102">
        <f t="shared" si="36"/>
        <v>53</v>
      </c>
      <c r="AK148" s="87"/>
    </row>
    <row r="149" spans="26:37" ht="18" customHeight="1" thickTop="1" x14ac:dyDescent="0.2">
      <c r="Z149" s="56">
        <f>IF(OR($A$57="",$A$57="Individuals",$A$57="School Name"),"",VLOOKUP($X$60,$B$83:$D$90,3,FALSE))</f>
        <v>7</v>
      </c>
      <c r="AA149" s="92" t="str">
        <f t="shared" ref="AA149:AA154" si="37">IF(OR($A$57="",$A$57="School Name"),"",A57)</f>
        <v>Sturgeon Bay</v>
      </c>
      <c r="AB149" s="93" t="s">
        <v>2</v>
      </c>
      <c r="AC149" s="93" t="s">
        <v>3</v>
      </c>
      <c r="AD149" s="94" t="s">
        <v>14</v>
      </c>
      <c r="AE149" s="81" t="s">
        <v>15</v>
      </c>
      <c r="AF149" s="78" t="str">
        <f>IF(OR($A$65="",$A$65="Individuals",$A$65="School Name"),"",VLOOKUP($X$68,$B$83:$D$90,3,FALSE))</f>
        <v/>
      </c>
      <c r="AG149" s="92" t="str">
        <f t="shared" ref="AG149:AG154" si="38">IF(OR($A$65="",$A$65="School Name"),"",A65)</f>
        <v/>
      </c>
      <c r="AH149" s="93" t="s">
        <v>2</v>
      </c>
      <c r="AI149" s="93" t="s">
        <v>3</v>
      </c>
      <c r="AJ149" s="94" t="s">
        <v>14</v>
      </c>
      <c r="AK149" s="81" t="s">
        <v>15</v>
      </c>
    </row>
    <row r="150" spans="26:37" ht="18" customHeight="1" x14ac:dyDescent="0.2">
      <c r="Z150" s="57"/>
      <c r="AA150" s="79" t="str">
        <f t="shared" si="37"/>
        <v>Maddie Blahnik</v>
      </c>
      <c r="AB150" s="80">
        <f>IF(OR($A$57="",$A$57="School Name"),"",L58)</f>
        <v>50</v>
      </c>
      <c r="AC150" s="80">
        <f t="shared" ref="AC150:AD154" si="39">IF(OR($A$57="",$A$57="School Name"),"",V58)</f>
        <v>0</v>
      </c>
      <c r="AD150" s="96">
        <f t="shared" si="39"/>
        <v>50</v>
      </c>
      <c r="AE150" s="81"/>
      <c r="AF150" s="97"/>
      <c r="AG150" s="79" t="str">
        <f t="shared" si="38"/>
        <v/>
      </c>
      <c r="AH150" s="80" t="str">
        <f>IF(OR($A$65="",$A$65="School Name"),"",L66)</f>
        <v/>
      </c>
      <c r="AI150" s="80" t="str">
        <f t="shared" ref="AI150:AJ154" si="40">IF(OR($A$65="",$A$65="School Name"),"",V66)</f>
        <v/>
      </c>
      <c r="AJ150" s="96" t="str">
        <f t="shared" si="40"/>
        <v/>
      </c>
      <c r="AK150" s="81"/>
    </row>
    <row r="151" spans="26:37" ht="18" customHeight="1" x14ac:dyDescent="0.2">
      <c r="Z151" s="57"/>
      <c r="AA151" s="79" t="str">
        <f t="shared" si="37"/>
        <v>Sarah Bridenhagen</v>
      </c>
      <c r="AB151" s="80">
        <f>IF(OR($A$57="",$A$57="School Name"),"",L59)</f>
        <v>67</v>
      </c>
      <c r="AC151" s="80">
        <f t="shared" si="39"/>
        <v>0</v>
      </c>
      <c r="AD151" s="96">
        <f t="shared" si="39"/>
        <v>67</v>
      </c>
      <c r="AE151" s="81"/>
      <c r="AF151" s="97"/>
      <c r="AG151" s="79" t="str">
        <f t="shared" si="38"/>
        <v/>
      </c>
      <c r="AH151" s="80" t="str">
        <f>IF(OR($A$65="",$A$65="School Name"),"",L67)</f>
        <v/>
      </c>
      <c r="AI151" s="80" t="str">
        <f t="shared" si="40"/>
        <v/>
      </c>
      <c r="AJ151" s="96" t="str">
        <f t="shared" si="40"/>
        <v/>
      </c>
      <c r="AK151" s="81"/>
    </row>
    <row r="152" spans="26:37" ht="18" customHeight="1" x14ac:dyDescent="0.2">
      <c r="Z152" s="57"/>
      <c r="AA152" s="79" t="str">
        <f t="shared" si="37"/>
        <v>Sydney Alger</v>
      </c>
      <c r="AB152" s="80">
        <f>IF(OR($A$57="",$A$57="School Name"),"",L60)</f>
        <v>72</v>
      </c>
      <c r="AC152" s="80">
        <f t="shared" si="39"/>
        <v>0</v>
      </c>
      <c r="AD152" s="96">
        <f t="shared" si="39"/>
        <v>72</v>
      </c>
      <c r="AE152" s="83">
        <f>IF(OR($A$57="",$A$57="Individuals",$A$57="School Name"),"",$X$60)</f>
        <v>244</v>
      </c>
      <c r="AF152" s="97"/>
      <c r="AG152" s="79" t="str">
        <f t="shared" si="38"/>
        <v/>
      </c>
      <c r="AH152" s="80" t="str">
        <f>IF(OR($A$65="",$A$65="School Name"),"",L68)</f>
        <v/>
      </c>
      <c r="AI152" s="80" t="str">
        <f t="shared" si="40"/>
        <v/>
      </c>
      <c r="AJ152" s="96" t="str">
        <f t="shared" si="40"/>
        <v/>
      </c>
      <c r="AK152" s="83" t="str">
        <f>IF(OR($A$65="",$A$65="Individuals",$A$65="School Name"),"",$X$68)</f>
        <v/>
      </c>
    </row>
    <row r="153" spans="26:37" ht="18" customHeight="1" x14ac:dyDescent="0.2">
      <c r="Z153" s="57"/>
      <c r="AA153" s="79" t="str">
        <f t="shared" si="37"/>
        <v>Katy Carter</v>
      </c>
      <c r="AB153" s="80">
        <f>IF(OR($A$57="",$A$57="School Name"),"",L61)</f>
        <v>59</v>
      </c>
      <c r="AC153" s="80">
        <f t="shared" si="39"/>
        <v>0</v>
      </c>
      <c r="AD153" s="96">
        <f t="shared" si="39"/>
        <v>59</v>
      </c>
      <c r="AE153" s="84">
        <f>IF(OR($A$57="",$A$57="Individuals",$A$57="School Name"),"",$W$63)</f>
        <v>49</v>
      </c>
      <c r="AF153" s="97"/>
      <c r="AG153" s="79" t="str">
        <f t="shared" si="38"/>
        <v/>
      </c>
      <c r="AH153" s="80" t="str">
        <f>IF(OR($A$65="",$A$65="School Name"),"",L69)</f>
        <v/>
      </c>
      <c r="AI153" s="80" t="str">
        <f t="shared" si="40"/>
        <v/>
      </c>
      <c r="AJ153" s="96" t="str">
        <f t="shared" si="40"/>
        <v/>
      </c>
      <c r="AK153" s="84" t="str">
        <f>IF(OR($A$65="",$A$65="Individuals",$A$65="School Name"),"",$W$71)</f>
        <v/>
      </c>
    </row>
    <row r="154" spans="26:37" ht="18" customHeight="1" thickBot="1" x14ac:dyDescent="0.25">
      <c r="Z154" s="58"/>
      <c r="AA154" s="85" t="str">
        <f t="shared" si="37"/>
        <v>Emily Tess</v>
      </c>
      <c r="AB154" s="86">
        <f>IF(OR($A$57="",$A$57="School Name"),"",L62)</f>
        <v>68</v>
      </c>
      <c r="AC154" s="86">
        <f t="shared" si="39"/>
        <v>0</v>
      </c>
      <c r="AD154" s="102">
        <f t="shared" si="39"/>
        <v>68</v>
      </c>
      <c r="AE154" s="87"/>
      <c r="AF154" s="103"/>
      <c r="AG154" s="85" t="str">
        <f t="shared" si="38"/>
        <v/>
      </c>
      <c r="AH154" s="86" t="str">
        <f>IF(OR($A$65="",$A$65="School Name"),"",L70)</f>
        <v/>
      </c>
      <c r="AI154" s="86" t="str">
        <f t="shared" si="40"/>
        <v/>
      </c>
      <c r="AJ154" s="102" t="str">
        <f t="shared" si="40"/>
        <v/>
      </c>
      <c r="AK154" s="87"/>
    </row>
    <row r="155" spans="26:37" ht="12" thickTop="1" x14ac:dyDescent="0.2"/>
    <row r="156" spans="26:37" ht="12" x14ac:dyDescent="0.2">
      <c r="AF156" s="104"/>
      <c r="AG156" s="105"/>
      <c r="AH156" s="106"/>
      <c r="AI156" s="106"/>
      <c r="AJ156" s="107"/>
      <c r="AK156" s="107"/>
    </row>
    <row r="157" spans="26:37" ht="12" x14ac:dyDescent="0.2">
      <c r="AF157" s="107"/>
      <c r="AG157" s="108"/>
      <c r="AH157" s="106"/>
      <c r="AI157" s="106"/>
      <c r="AJ157" s="107"/>
      <c r="AK157" s="107"/>
    </row>
    <row r="158" spans="26:37" ht="12" x14ac:dyDescent="0.2">
      <c r="AF158" s="107"/>
      <c r="AG158" s="108"/>
      <c r="AH158" s="106"/>
      <c r="AI158" s="106"/>
      <c r="AJ158" s="107"/>
      <c r="AK158" s="107"/>
    </row>
    <row r="159" spans="26:37" ht="12" x14ac:dyDescent="0.2">
      <c r="AF159" s="107"/>
      <c r="AG159" s="108"/>
      <c r="AH159" s="106"/>
      <c r="AI159" s="106"/>
      <c r="AJ159" s="107"/>
      <c r="AK159" s="104"/>
    </row>
    <row r="160" spans="26:37" ht="12" x14ac:dyDescent="0.2">
      <c r="AF160" s="107"/>
      <c r="AG160" s="108"/>
      <c r="AH160" s="106"/>
      <c r="AI160" s="106"/>
      <c r="AJ160" s="107"/>
      <c r="AK160" s="109"/>
    </row>
    <row r="161" spans="32:37" ht="12" x14ac:dyDescent="0.2">
      <c r="AF161" s="107"/>
      <c r="AG161" s="108"/>
      <c r="AH161" s="106"/>
      <c r="AI161" s="106"/>
      <c r="AJ161" s="107"/>
      <c r="AK161" s="107"/>
    </row>
    <row r="466" spans="1:40" x14ac:dyDescent="0.2">
      <c r="A466" s="1" t="s">
        <v>20</v>
      </c>
    </row>
    <row r="468" spans="1:40" x14ac:dyDescent="0.2">
      <c r="AN468" s="1" t="s">
        <v>21</v>
      </c>
    </row>
  </sheetData>
  <sheetProtection sheet="1" objects="1" scenarios="1"/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126:AK126"/>
    <mergeCell ref="Z127:AK127"/>
    <mergeCell ref="Z77:AK77"/>
    <mergeCell ref="Z78:AK78"/>
    <mergeCell ref="Z79:AE79"/>
    <mergeCell ref="AH102:AJ102"/>
    <mergeCell ref="S6:W7"/>
  </mergeCells>
  <phoneticPr fontId="0" type="noConversion"/>
  <pageMargins left="0.5" right="0.25" top="0.5" bottom="0.5" header="0.5" footer="0.5"/>
  <pageSetup orientation="portrait" horizontalDpi="300" verticalDpi="300" r:id="rId2"/>
  <headerFooter alignWithMargins="0"/>
  <cellWatches>
    <cellWatch r="T2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out12">
                <anchor moveWithCells="1" sizeWithCells="1">
                  <from>
                    <xdr:col>17</xdr:col>
                    <xdr:colOff>0</xdr:colOff>
                    <xdr:row>0</xdr:row>
                    <xdr:rowOff>123825</xdr:rowOff>
                  </from>
                  <to>
                    <xdr:col>21</xdr:col>
                    <xdr:colOff>19050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Herrala, Michael</cp:lastModifiedBy>
  <cp:lastPrinted>2003-03-30T19:31:10Z</cp:lastPrinted>
  <dcterms:created xsi:type="dcterms:W3CDTF">1999-02-09T01:46:13Z</dcterms:created>
  <dcterms:modified xsi:type="dcterms:W3CDTF">2018-09-06T23:36:48Z</dcterms:modified>
</cp:coreProperties>
</file>