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 Sheet (ENTER DATA)" sheetId="1" r:id="rId3"/>
    <sheet state="visible" name="Individual Scores (SORT ONLY)" sheetId="2" r:id="rId4"/>
    <sheet state="visible" name="Team Scores (SORT ONLY)" sheetId="3" r:id="rId5"/>
  </sheets>
  <definedNames/>
  <calcPr/>
</workbook>
</file>

<file path=xl/sharedStrings.xml><?xml version="1.0" encoding="utf-8"?>
<sst xmlns="http://schemas.openxmlformats.org/spreadsheetml/2006/main" count="374" uniqueCount="176">
  <si>
    <t>The Legend at Merrill Hills Invite</t>
  </si>
  <si>
    <t>MONDAY, APRIL 28, 2014</t>
  </si>
  <si>
    <t>TEAM RESULTS</t>
  </si>
  <si>
    <t>TIE BREAKER CRITERIA</t>
  </si>
  <si>
    <t>INDIVIDUAL RESULTS</t>
  </si>
  <si>
    <t>The Legend at Merrill Hills</t>
  </si>
  <si>
    <t>GRAND TOTAL</t>
  </si>
  <si>
    <t>HOLES 10-18</t>
  </si>
  <si>
    <t>TOP TEN</t>
  </si>
  <si>
    <t>HOLES 13-18</t>
  </si>
  <si>
    <t>HOLES 16-18</t>
  </si>
  <si>
    <t>HOLE 18</t>
  </si>
  <si>
    <t>HOLES 1-9</t>
  </si>
  <si>
    <t>HOLES 4-9</t>
  </si>
  <si>
    <t>HOLES 7-9</t>
  </si>
  <si>
    <t>HOLE 9</t>
  </si>
  <si>
    <t>PXI</t>
  </si>
  <si>
    <t>Pius</t>
  </si>
  <si>
    <t>Total</t>
  </si>
  <si>
    <t>Kayde Thiele</t>
  </si>
  <si>
    <t>Richard Bauer</t>
  </si>
  <si>
    <t>Ethyn Barczyk</t>
  </si>
  <si>
    <t>Noe Shinners</t>
  </si>
  <si>
    <t>Alex Reger</t>
  </si>
  <si>
    <t>Drop the highest score</t>
  </si>
  <si>
    <t>KB</t>
  </si>
  <si>
    <t>Kenosha Bradford</t>
  </si>
  <si>
    <t>John Mauser</t>
  </si>
  <si>
    <t>Tyler Wischuran</t>
  </si>
  <si>
    <t>filler</t>
  </si>
  <si>
    <t>KIT</t>
  </si>
  <si>
    <t>Kenosha Indian Trails</t>
  </si>
  <si>
    <t>Nathan Stine</t>
  </si>
  <si>
    <t>Max Winslow</t>
  </si>
  <si>
    <t>Dylan Mooize</t>
  </si>
  <si>
    <t>Tyler Fisel</t>
  </si>
  <si>
    <t>CMH</t>
  </si>
  <si>
    <t>Catholic Memorial</t>
  </si>
  <si>
    <t>Peter Braun</t>
  </si>
  <si>
    <t>Alex Sarandos</t>
  </si>
  <si>
    <t>Jack Brozynski</t>
  </si>
  <si>
    <t>Chris Brozynski</t>
  </si>
  <si>
    <t>Keegan Murray</t>
  </si>
  <si>
    <t>WAT</t>
  </si>
  <si>
    <t>Waterford</t>
  </si>
  <si>
    <t>Josh koszarek</t>
  </si>
  <si>
    <t>Zach Weis</t>
  </si>
  <si>
    <t>Alan Oliver</t>
  </si>
  <si>
    <t>Max Blank</t>
  </si>
  <si>
    <t>Elliott Voelkers</t>
  </si>
  <si>
    <t>GREN</t>
  </si>
  <si>
    <t>Greendale</t>
  </si>
  <si>
    <t>James Johnson</t>
  </si>
  <si>
    <t>Josh Warner</t>
  </si>
  <si>
    <t>Ethan Erenz</t>
  </si>
  <si>
    <t>Jake Heid</t>
  </si>
  <si>
    <t>Jack Nelson</t>
  </si>
  <si>
    <t>WAUN</t>
  </si>
  <si>
    <t>Waunakee</t>
  </si>
  <si>
    <t>Andrew Hasik</t>
  </si>
  <si>
    <t>Ryan Johnson</t>
  </si>
  <si>
    <t>Jacob Werlein</t>
  </si>
  <si>
    <t>Ryan Beck</t>
  </si>
  <si>
    <t>Hans Meganck</t>
  </si>
  <si>
    <t>KM</t>
  </si>
  <si>
    <t>Kettle Moraine</t>
  </si>
  <si>
    <t>Kyle Loose</t>
  </si>
  <si>
    <t>Nick Vinopal</t>
  </si>
  <si>
    <t>Kody Koehn</t>
  </si>
  <si>
    <t>Ben Pausha</t>
  </si>
  <si>
    <t>Harrison Ersbo</t>
  </si>
  <si>
    <t>LGB</t>
  </si>
  <si>
    <t>Lake Geneva Badger</t>
  </si>
  <si>
    <t>Blake Wisdom</t>
  </si>
  <si>
    <t>Connor Duggan</t>
  </si>
  <si>
    <t>Ben Rademaker</t>
  </si>
  <si>
    <t>Carter Parent</t>
  </si>
  <si>
    <t>Luke Abram</t>
  </si>
  <si>
    <t>RH</t>
  </si>
  <si>
    <t>Racine Horlick</t>
  </si>
  <si>
    <t>Zach Romano</t>
  </si>
  <si>
    <t>Connor Vertz</t>
  </si>
  <si>
    <t>Eric Barrientez</t>
  </si>
  <si>
    <t>Ben Adams</t>
  </si>
  <si>
    <t>Matt Barrientez</t>
  </si>
  <si>
    <t>MUK</t>
  </si>
  <si>
    <t>Mukwonago</t>
  </si>
  <si>
    <t>Mason Schulz</t>
  </si>
  <si>
    <t>Ben Morse</t>
  </si>
  <si>
    <t>Nick Schreoder</t>
  </si>
  <si>
    <t>Merit Monogue</t>
  </si>
  <si>
    <t>Blake Martin</t>
  </si>
  <si>
    <t>MUS</t>
  </si>
  <si>
    <t>Muskego</t>
  </si>
  <si>
    <t>Mason Polivka</t>
  </si>
  <si>
    <t>Shane Dunning</t>
  </si>
  <si>
    <t>Scott Bulski</t>
  </si>
  <si>
    <t>Colin Stubbs</t>
  </si>
  <si>
    <t>Jack Schmidt</t>
  </si>
  <si>
    <t>IKE</t>
  </si>
  <si>
    <t>New Berlin Eisenhower</t>
  </si>
  <si>
    <t>Ian Gatzke</t>
  </si>
  <si>
    <t>Kellen Hintz</t>
  </si>
  <si>
    <t>Nick Hough</t>
  </si>
  <si>
    <t>Gabe Olson</t>
  </si>
  <si>
    <t>Eric Komas</t>
  </si>
  <si>
    <t>NBW</t>
  </si>
  <si>
    <t>New Berlin West</t>
  </si>
  <si>
    <t>John Tsoris</t>
  </si>
  <si>
    <t>Dominic Marinetti</t>
  </si>
  <si>
    <t>Carson Rose</t>
  </si>
  <si>
    <t>Conrad McPherson</t>
  </si>
  <si>
    <t>Anthony Dorshak</t>
  </si>
  <si>
    <t>OCN</t>
  </si>
  <si>
    <t>Oconomowoc</t>
  </si>
  <si>
    <t>Joey Ploch</t>
  </si>
  <si>
    <t>Matt McKain</t>
  </si>
  <si>
    <t>Travis Cooke</t>
  </si>
  <si>
    <t>Alex Eichner</t>
  </si>
  <si>
    <t>Ashton Cox</t>
  </si>
  <si>
    <t>XAV</t>
  </si>
  <si>
    <t>Xavier</t>
  </si>
  <si>
    <t>Mitch Pisinger</t>
  </si>
  <si>
    <t>Charlie Schubbe</t>
  </si>
  <si>
    <t>Will Hodgkiss</t>
  </si>
  <si>
    <t>Blake Bernecker</t>
  </si>
  <si>
    <t>Luke Holmstrom</t>
  </si>
  <si>
    <t>StC</t>
  </si>
  <si>
    <t>St. Catherine's</t>
  </si>
  <si>
    <t>Grant Wininger</t>
  </si>
  <si>
    <t>Tyler Monosa</t>
  </si>
  <si>
    <t>Vinnie Ruffalo</t>
  </si>
  <si>
    <t>Tray Gillentine</t>
  </si>
  <si>
    <t>Lee Schatzman</t>
  </si>
  <si>
    <t>RC</t>
  </si>
  <si>
    <t>Racine Case</t>
  </si>
  <si>
    <t>Zach Shawhan</t>
  </si>
  <si>
    <t>Josh Weber</t>
  </si>
  <si>
    <t>Zak LaVassor</t>
  </si>
  <si>
    <t>Noah Nyquist</t>
  </si>
  <si>
    <t>Brayden Lopiccolo</t>
  </si>
  <si>
    <t>WS</t>
  </si>
  <si>
    <t>Waukesha South</t>
  </si>
  <si>
    <t>Tyler Demuse</t>
  </si>
  <si>
    <t>Ethan Ladd</t>
  </si>
  <si>
    <t>Corbin Cooper</t>
  </si>
  <si>
    <t>Owen Van Galen</t>
  </si>
  <si>
    <t>Casey McCormick</t>
  </si>
  <si>
    <t>WW</t>
  </si>
  <si>
    <t>Waukesha West</t>
  </si>
  <si>
    <t>Andrew Nelson</t>
  </si>
  <si>
    <t>Brady Lingle</t>
  </si>
  <si>
    <t>Alec Joerg</t>
  </si>
  <si>
    <t>Nick Tabet</t>
  </si>
  <si>
    <t>Connor Nelson</t>
  </si>
  <si>
    <t>LCL</t>
  </si>
  <si>
    <t>Lake Country Lutheran</t>
  </si>
  <si>
    <t>Isaac Novak</t>
  </si>
  <si>
    <t>Johnny Daniels</t>
  </si>
  <si>
    <t>Ethan Anderson</t>
  </si>
  <si>
    <t>Caleb Dall</t>
  </si>
  <si>
    <t>Matt Daniels</t>
  </si>
  <si>
    <t>WHIT</t>
  </si>
  <si>
    <t>Whitnall</t>
  </si>
  <si>
    <t>Lucas Merritt</t>
  </si>
  <si>
    <t>Anthony Scortino</t>
  </si>
  <si>
    <t>AJ Thut</t>
  </si>
  <si>
    <t>Nick Roberts</t>
  </si>
  <si>
    <t>Isiah Haun</t>
  </si>
  <si>
    <t>PEW</t>
  </si>
  <si>
    <t>Pewaukee</t>
  </si>
  <si>
    <t>Andrew Clement</t>
  </si>
  <si>
    <t>Travis Bently</t>
  </si>
  <si>
    <t>David Collins</t>
  </si>
  <si>
    <t>Tyler Hintz</t>
  </si>
  <si>
    <t>Evan Turinski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</si>
</sst>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, mmmm d, yyyy"/>
  </numFmts>
  <fonts count="37">
    <font>
      <sz val="10.0"/>
      <color rgb="FF000000"/>
      <name val="Arial"/>
    </font>
    <font>
      <b/>
      <sz val="24.0"/>
      <color rgb="FFFFFFFF"/>
      <name val="Comic sans ms"/>
    </font>
    <font/>
    <font>
      <b/>
      <sz val="10.0"/>
      <color rgb="FFFFFFFF"/>
      <name val="Comic sans ms"/>
    </font>
    <font>
      <sz val="24.0"/>
      <color rgb="FFCC0099"/>
      <name val="Comic sans ms"/>
    </font>
    <font>
      <b/>
      <sz val="10.0"/>
      <color rgb="FFCC0099"/>
      <name val="Comic sans ms"/>
    </font>
    <font>
      <sz val="36.0"/>
      <color rgb="FF000000"/>
      <name val="Comic sans ms"/>
    </font>
    <font>
      <sz val="18.0"/>
      <color rgb="FF000000"/>
      <name val="Comic sans ms"/>
    </font>
    <font>
      <b/>
      <sz val="8.0"/>
      <color rgb="FFFFFFFF"/>
      <name val="Comic sans ms"/>
    </font>
    <font>
      <b/>
      <sz val="8.0"/>
      <color rgb="FFCC0099"/>
      <name val="Comic sans ms"/>
    </font>
    <font>
      <b/>
      <sz val="10.0"/>
      <color rgb="FF000000"/>
      <name val="Comic sans ms"/>
    </font>
    <font>
      <b/>
      <sz val="8.0"/>
      <color rgb="FF000000"/>
      <name val="Comic sans ms"/>
    </font>
    <font>
      <sz val="8.0"/>
      <color rgb="FF000000"/>
      <name val="Comic sans ms"/>
    </font>
    <font>
      <sz val="8.0"/>
      <color rgb="FFCC0099"/>
      <name val="Comic sans ms"/>
    </font>
    <font>
      <sz val="8.0"/>
      <color rgb="FFFFFF00"/>
      <name val="Comic sans ms"/>
    </font>
    <font>
      <sz val="10.0"/>
      <color rgb="FF000000"/>
      <name val="Comic sans ms"/>
    </font>
    <font>
      <b/>
      <sz val="10.0"/>
      <color rgb="FFFFFF00"/>
      <name val="Comic sans ms"/>
    </font>
    <font>
      <sz val="8.0"/>
      <color rgb="FFFFFFFF"/>
      <name val="Comic sans ms"/>
    </font>
    <font>
      <b/>
      <sz val="10.0"/>
      <color rgb="FFC00000"/>
      <name val="Comic sans ms"/>
    </font>
    <font>
      <sz val="10.0"/>
      <color rgb="FF000000"/>
    </font>
    <font>
      <b/>
      <sz val="8.0"/>
      <color rgb="FF76923C"/>
      <name val="Comic sans ms"/>
    </font>
    <font>
      <b/>
      <sz val="8.0"/>
      <color rgb="FFFFFF00"/>
      <name val="Comic sans ms"/>
    </font>
    <font>
      <b/>
      <sz val="8.0"/>
      <color rgb="FFFFC000"/>
      <name val="Comic sans ms"/>
    </font>
    <font>
      <sz val="8.0"/>
      <color rgb="FFFFC000"/>
      <name val="Comic sans ms"/>
    </font>
    <font>
      <b/>
      <sz val="8.0"/>
      <color rgb="FFC00000"/>
      <name val="Comic sans ms"/>
    </font>
    <font>
      <sz val="8.0"/>
      <color rgb="FFC00000"/>
      <name val="Comic sans ms"/>
    </font>
    <font>
      <b/>
      <sz val="8.0"/>
      <color rgb="FF7030A0"/>
      <name val="Comic sans ms"/>
    </font>
    <font>
      <b/>
      <sz val="8.0"/>
      <color rgb="FF00FFCC"/>
      <name val="Comic sans ms"/>
    </font>
    <font>
      <b/>
      <sz val="8.0"/>
      <color rgb="FFFF0000"/>
      <name val="Comic sans ms"/>
    </font>
    <font>
      <b/>
      <sz val="8.0"/>
      <color rgb="FF00B0F0"/>
      <name val="Comic sans ms"/>
    </font>
    <font>
      <sz val="8.0"/>
      <color rgb="FFFF0000"/>
      <name val="Comic sans ms"/>
    </font>
    <font>
      <b/>
      <sz val="8.0"/>
      <color rgb="FF0000FF"/>
      <name val="Comic sans ms"/>
    </font>
    <font>
      <sz val="8.0"/>
      <color rgb="FF0000FF"/>
      <name val="Comic sans ms"/>
    </font>
    <font>
      <b/>
      <sz val="8.0"/>
      <color rgb="FF666699"/>
      <name val="Comic sans ms"/>
    </font>
    <font>
      <b/>
      <sz val="8.0"/>
      <color rgb="FF003300"/>
      <name val="Comic sans ms"/>
    </font>
    <font>
      <b/>
      <sz val="8.0"/>
      <color rgb="FFA5A5A5"/>
      <name val="Comic sans ms"/>
    </font>
    <font>
      <b/>
      <sz val="8.0"/>
      <color rgb="FF31859B"/>
      <name val="Comic sans ms"/>
    </font>
  </fonts>
  <fills count="38">
    <fill>
      <patternFill patternType="none"/>
    </fill>
    <fill>
      <patternFill patternType="lightGray"/>
    </fill>
    <fill>
      <patternFill patternType="solid">
        <fgColor rgb="FFCC0099"/>
        <bgColor rgb="FFCC0099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00B0F0"/>
        <bgColor rgb="FF00B0F0"/>
      </patternFill>
    </fill>
    <fill>
      <patternFill patternType="solid">
        <fgColor rgb="FFC00000"/>
        <bgColor rgb="FFC00000"/>
      </patternFill>
    </fill>
    <fill>
      <patternFill patternType="solid">
        <fgColor rgb="FF339933"/>
        <bgColor rgb="FF339933"/>
      </patternFill>
    </fill>
    <fill>
      <patternFill patternType="solid">
        <fgColor rgb="FF7030A0"/>
        <bgColor rgb="FF7030A0"/>
      </patternFill>
    </fill>
    <fill>
      <patternFill patternType="solid">
        <fgColor rgb="FFCC9900"/>
        <bgColor rgb="FFCC9900"/>
      </patternFill>
    </fill>
    <fill>
      <patternFill patternType="solid">
        <fgColor rgb="FF948B54"/>
        <bgColor rgb="FF948B54"/>
      </patternFill>
    </fill>
    <fill>
      <patternFill patternType="solid">
        <fgColor rgb="FF66FF33"/>
        <bgColor rgb="FF66FF33"/>
      </patternFill>
    </fill>
    <fill>
      <patternFill patternType="solid">
        <fgColor rgb="FF003300"/>
        <bgColor rgb="FF003300"/>
      </patternFill>
    </fill>
    <fill>
      <patternFill patternType="solid">
        <fgColor rgb="FF666699"/>
        <bgColor rgb="FF666699"/>
      </patternFill>
    </fill>
    <fill>
      <patternFill patternType="solid">
        <fgColor rgb="FF000000"/>
        <bgColor rgb="FF000000"/>
      </patternFill>
    </fill>
    <fill>
      <patternFill patternType="solid">
        <fgColor rgb="FF31859B"/>
        <bgColor rgb="FF31859B"/>
      </patternFill>
    </fill>
    <fill>
      <patternFill patternType="solid">
        <fgColor rgb="FFFF9933"/>
        <bgColor rgb="FFFF9933"/>
      </patternFill>
    </fill>
    <fill>
      <patternFill patternType="solid">
        <fgColor rgb="FFCC3300"/>
        <bgColor rgb="FFCC3300"/>
      </patternFill>
    </fill>
    <fill>
      <patternFill patternType="solid">
        <fgColor rgb="FFFF3399"/>
        <bgColor rgb="FFFF3399"/>
      </patternFill>
    </fill>
    <fill>
      <patternFill patternType="solid">
        <fgColor rgb="FF000099"/>
        <bgColor rgb="FF000099"/>
      </patternFill>
    </fill>
    <fill>
      <patternFill patternType="solid">
        <fgColor rgb="FF938953"/>
        <bgColor rgb="FF938953"/>
      </patternFill>
    </fill>
    <fill>
      <patternFill patternType="solid">
        <fgColor rgb="FF002060"/>
        <bgColor rgb="FF002060"/>
      </patternFill>
    </fill>
    <fill>
      <patternFill patternType="solid">
        <fgColor rgb="FFFFC000"/>
        <bgColor rgb="FFFFC000"/>
      </patternFill>
    </fill>
    <fill>
      <patternFill patternType="solid">
        <fgColor rgb="FF76923C"/>
        <bgColor rgb="FF76923C"/>
      </patternFill>
    </fill>
    <fill>
      <patternFill patternType="solid">
        <fgColor rgb="FFA5A5A5"/>
        <bgColor rgb="FFA5A5A5"/>
      </patternFill>
    </fill>
    <fill>
      <patternFill patternType="solid">
        <fgColor rgb="FFA50021"/>
        <bgColor rgb="FFA50021"/>
      </patternFill>
    </fill>
    <fill>
      <patternFill patternType="solid">
        <fgColor rgb="FFA4C2F4"/>
        <bgColor rgb="FFA4C2F4"/>
      </patternFill>
    </fill>
    <fill>
      <patternFill patternType="solid">
        <fgColor rgb="FFCC99FF"/>
        <bgColor rgb="FFCC99FF"/>
      </patternFill>
    </fill>
    <fill>
      <patternFill patternType="solid">
        <fgColor rgb="FFFF3300"/>
        <bgColor rgb="FFFF3300"/>
      </patternFill>
    </fill>
    <fill>
      <patternFill patternType="solid">
        <fgColor rgb="FFB7B7B7"/>
        <bgColor rgb="FFB7B7B7"/>
      </patternFill>
    </fill>
    <fill>
      <patternFill patternType="solid">
        <fgColor rgb="FF073763"/>
        <bgColor rgb="FF073763"/>
      </patternFill>
    </fill>
    <fill>
      <patternFill patternType="solid">
        <fgColor rgb="FFFFFF00"/>
        <bgColor rgb="FFFFFF00"/>
      </patternFill>
    </fill>
    <fill>
      <patternFill patternType="solid">
        <fgColor rgb="FF9900FF"/>
        <bgColor rgb="FF9900FF"/>
      </patternFill>
    </fill>
    <fill>
      <patternFill patternType="solid">
        <fgColor rgb="FF0000FF"/>
        <bgColor rgb="FF0000FF"/>
      </patternFill>
    </fill>
    <fill>
      <patternFill patternType="solid">
        <fgColor rgb="FF1155CC"/>
        <bgColor rgb="FF1155CC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38761D"/>
        <bgColor rgb="FF38761D"/>
      </patternFill>
    </fill>
  </fills>
  <borders count="1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9">
    <xf borderId="0" fillId="0" fontId="0" numFmtId="0" xfId="0" applyAlignment="1" applyFont="1">
      <alignment readingOrder="0" shrinkToFit="0" vertical="bottom" wrapText="1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Alignment="1" applyBorder="1" applyFont="1">
      <alignment shrinkToFit="0" wrapText="1"/>
    </xf>
    <xf borderId="1" fillId="2" fontId="1" numFmtId="1" xfId="0" applyAlignment="1" applyBorder="1" applyFont="1" applyNumberFormat="1">
      <alignment horizontal="center" shrinkToFit="0" vertical="center" wrapText="0"/>
    </xf>
    <xf borderId="3" fillId="0" fontId="2" numFmtId="0" xfId="0" applyAlignment="1" applyBorder="1" applyFont="1">
      <alignment shrinkToFit="0" wrapText="1"/>
    </xf>
    <xf borderId="4" fillId="0" fontId="2" numFmtId="0" xfId="0" applyAlignment="1" applyBorder="1" applyFont="1">
      <alignment shrinkToFit="0" wrapText="1"/>
    </xf>
    <xf borderId="1" fillId="2" fontId="1" numFmtId="0" xfId="0" applyAlignment="1" applyBorder="1" applyFont="1">
      <alignment horizontal="center" readingOrder="0" shrinkToFit="0" vertical="center" wrapText="0"/>
    </xf>
    <xf borderId="5" fillId="2" fontId="3" numFmtId="0" xfId="0" applyAlignment="1" applyBorder="1" applyFont="1">
      <alignment horizontal="center" readingOrder="0" shrinkToFit="0" vertical="center" wrapText="0"/>
    </xf>
    <xf borderId="6" fillId="0" fontId="2" numFmtId="0" xfId="0" applyAlignment="1" applyBorder="1" applyFont="1">
      <alignment shrinkToFit="0" wrapText="1"/>
    </xf>
    <xf borderId="7" fillId="3" fontId="4" numFmtId="0" xfId="0" applyAlignment="1" applyBorder="1" applyFill="1" applyFont="1">
      <alignment horizontal="center" readingOrder="0" shrinkToFit="0" vertical="center" wrapText="1"/>
    </xf>
    <xf borderId="5" fillId="2" fontId="3" numFmtId="164" xfId="0" applyAlignment="1" applyBorder="1" applyFont="1" applyNumberFormat="1">
      <alignment horizontal="center" readingOrder="0" shrinkToFit="0" vertical="center" wrapText="0"/>
    </xf>
    <xf borderId="7" fillId="2" fontId="3" numFmtId="0" xfId="0" applyAlignment="1" applyBorder="1" applyFont="1">
      <alignment horizontal="center" shrinkToFit="0" vertical="center" wrapText="1"/>
    </xf>
    <xf borderId="5" fillId="4" fontId="5" numFmtId="0" xfId="0" applyAlignment="1" applyBorder="1" applyFill="1" applyFont="1">
      <alignment horizontal="center" readingOrder="0" shrinkToFit="0" vertical="center" wrapText="1"/>
    </xf>
    <xf borderId="1" fillId="3" fontId="6" numFmtId="1" xfId="0" applyAlignment="1" applyBorder="1" applyFont="1" applyNumberFormat="1">
      <alignment horizontal="center" readingOrder="0" shrinkToFit="0" vertical="center" wrapText="0"/>
    </xf>
    <xf borderId="1" fillId="3" fontId="7" numFmtId="0" xfId="0" applyAlignment="1" applyBorder="1" applyFont="1">
      <alignment horizontal="center" readingOrder="0" shrinkToFit="0" vertical="center" wrapText="0"/>
    </xf>
    <xf borderId="7" fillId="2" fontId="8" numFmtId="1" xfId="0" applyAlignment="1" applyBorder="1" applyFont="1" applyNumberFormat="1">
      <alignment horizontal="center" shrinkToFit="0" vertical="center" wrapText="1"/>
    </xf>
    <xf borderId="8" fillId="0" fontId="2" numFmtId="0" xfId="0" applyAlignment="1" applyBorder="1" applyFont="1">
      <alignment shrinkToFit="0" wrapText="1"/>
    </xf>
    <xf borderId="7" fillId="4" fontId="9" numFmtId="0" xfId="0" applyAlignment="1" applyBorder="1" applyFont="1">
      <alignment horizontal="center" readingOrder="0" shrinkToFit="0" vertical="center" wrapText="1"/>
    </xf>
    <xf borderId="9" fillId="0" fontId="2" numFmtId="0" xfId="0" applyAlignment="1" applyBorder="1" applyFont="1">
      <alignment shrinkToFit="0" wrapText="1"/>
    </xf>
    <xf borderId="5" fillId="4" fontId="9" numFmtId="0" xfId="0" applyAlignment="1" applyBorder="1" applyFont="1">
      <alignment horizontal="center" readingOrder="0" shrinkToFit="0" vertical="center" wrapText="1"/>
    </xf>
    <xf borderId="7" fillId="4" fontId="10" numFmtId="0" xfId="0" applyAlignment="1" applyBorder="1" applyFont="1">
      <alignment horizontal="center" shrinkToFit="0" vertical="center" wrapText="1"/>
    </xf>
    <xf borderId="5" fillId="4" fontId="9" numFmtId="1" xfId="0" applyAlignment="1" applyBorder="1" applyFont="1" applyNumberFormat="1">
      <alignment horizontal="center" shrinkToFit="0" vertical="center" wrapText="1"/>
    </xf>
    <xf borderId="7" fillId="4" fontId="11" numFmtId="0" xfId="0" applyAlignment="1" applyBorder="1" applyFont="1">
      <alignment horizontal="center" readingOrder="0" shrinkToFit="0" vertical="center" wrapText="1"/>
    </xf>
    <xf borderId="7" fillId="4" fontId="9" numFmtId="1" xfId="0" applyAlignment="1" applyBorder="1" applyFont="1" applyNumberFormat="1">
      <alignment horizontal="center" readingOrder="0" shrinkToFit="0" vertical="center" wrapText="1"/>
    </xf>
    <xf borderId="10" fillId="0" fontId="2" numFmtId="0" xfId="0" applyAlignment="1" applyBorder="1" applyFont="1">
      <alignment shrinkToFit="0" wrapText="1"/>
    </xf>
    <xf borderId="7" fillId="4" fontId="11" numFmtId="1" xfId="0" applyAlignment="1" applyBorder="1" applyFont="1" applyNumberFormat="1">
      <alignment horizontal="center" shrinkToFit="0" vertical="center" wrapText="1"/>
    </xf>
    <xf borderId="1" fillId="3" fontId="12" numFmtId="0" xfId="0" applyAlignment="1" applyBorder="1" applyFont="1">
      <alignment horizontal="center" shrinkToFit="0" vertical="top" wrapText="0"/>
    </xf>
    <xf borderId="2" fillId="3" fontId="12" numFmtId="0" xfId="0" applyAlignment="1" applyBorder="1" applyFont="1">
      <alignment horizontal="center" shrinkToFit="0" vertical="top" wrapText="0"/>
    </xf>
    <xf borderId="2" fillId="3" fontId="13" numFmtId="0" xfId="0" applyAlignment="1" applyBorder="1" applyFont="1">
      <alignment horizontal="center" shrinkToFit="0" vertical="top" wrapText="0"/>
    </xf>
    <xf borderId="11" fillId="0" fontId="2" numFmtId="0" xfId="0" applyAlignment="1" applyBorder="1" applyFont="1">
      <alignment shrinkToFit="0" wrapText="1"/>
    </xf>
    <xf borderId="10" fillId="3" fontId="12" numFmtId="0" xfId="0" applyAlignment="1" applyBorder="1" applyFont="1">
      <alignment horizontal="center" shrinkToFit="0" vertical="top" wrapText="0"/>
    </xf>
    <xf borderId="0" fillId="3" fontId="12" numFmtId="0" xfId="0" applyAlignment="1" applyFont="1">
      <alignment horizontal="center" shrinkToFit="0" vertical="top" wrapText="0"/>
    </xf>
    <xf borderId="0" fillId="3" fontId="12" numFmtId="0" xfId="0" applyAlignment="1" applyFont="1">
      <alignment horizontal="center" readingOrder="0" shrinkToFit="0" vertical="top" wrapText="0"/>
    </xf>
    <xf borderId="0" fillId="3" fontId="13" numFmtId="0" xfId="0" applyAlignment="1" applyFont="1">
      <alignment horizontal="center" shrinkToFit="0" vertical="top" wrapText="0"/>
    </xf>
    <xf borderId="12" fillId="5" fontId="10" numFmtId="0" xfId="0" applyAlignment="1" applyBorder="1" applyFill="1" applyFont="1">
      <alignment horizontal="left" shrinkToFit="0" vertical="center" wrapText="0"/>
    </xf>
    <xf borderId="3" fillId="3" fontId="12" numFmtId="0" xfId="0" applyAlignment="1" applyBorder="1" applyFont="1">
      <alignment horizontal="center" shrinkToFit="0" vertical="top" wrapText="0"/>
    </xf>
    <xf borderId="12" fillId="5" fontId="14" numFmtId="1" xfId="0" applyAlignment="1" applyBorder="1" applyFont="1" applyNumberFormat="1">
      <alignment horizontal="center" shrinkToFit="0" vertical="center" wrapText="0"/>
    </xf>
    <xf borderId="4" fillId="3" fontId="12" numFmtId="0" xfId="0" applyAlignment="1" applyBorder="1" applyFont="1">
      <alignment horizontal="center" shrinkToFit="0" vertical="top" wrapText="0"/>
    </xf>
    <xf borderId="12" fillId="3" fontId="12" numFmtId="1" xfId="0" applyAlignment="1" applyBorder="1" applyFont="1" applyNumberFormat="1">
      <alignment horizontal="center" shrinkToFit="0" vertical="center" wrapText="0"/>
    </xf>
    <xf borderId="12" fillId="2" fontId="3" numFmtId="0" xfId="0" applyAlignment="1" applyBorder="1" applyFont="1">
      <alignment horizontal="center" shrinkToFit="0" vertical="center" wrapText="0"/>
    </xf>
    <xf borderId="12" fillId="3" fontId="12" numFmtId="1" xfId="0" applyAlignment="1" applyBorder="1" applyFont="1" applyNumberFormat="1">
      <alignment horizontal="left" shrinkToFit="0" vertical="center" wrapText="0"/>
    </xf>
    <xf borderId="12" fillId="0" fontId="15" numFmtId="1" xfId="0" applyAlignment="1" applyBorder="1" applyFont="1" applyNumberFormat="1">
      <alignment horizontal="center" shrinkToFit="0" vertical="center" wrapText="0"/>
    </xf>
    <xf borderId="4" fillId="3" fontId="13" numFmtId="0" xfId="0" applyAlignment="1" applyBorder="1" applyFont="1">
      <alignment horizontal="center" shrinkToFit="0" vertical="top" wrapText="0"/>
    </xf>
    <xf borderId="12" fillId="6" fontId="8" numFmtId="0" xfId="0" applyAlignment="1" applyBorder="1" applyFill="1" applyFont="1">
      <alignment horizontal="center" readingOrder="0" shrinkToFit="0" vertical="center" wrapText="0"/>
    </xf>
    <xf borderId="5" fillId="6" fontId="8" numFmtId="0" xfId="0" applyAlignment="1" applyBorder="1" applyFont="1">
      <alignment horizontal="center" readingOrder="0" shrinkToFit="0" vertical="center" wrapText="0"/>
    </xf>
    <xf borderId="12" fillId="7" fontId="10" numFmtId="0" xfId="0" applyAlignment="1" applyBorder="1" applyFill="1" applyFont="1">
      <alignment horizontal="left" shrinkToFit="0" vertical="center" wrapText="0"/>
    </xf>
    <xf borderId="12" fillId="4" fontId="11" numFmtId="0" xfId="0" applyAlignment="1" applyBorder="1" applyFont="1">
      <alignment horizontal="center" readingOrder="0" shrinkToFit="0" vertical="center" wrapText="0"/>
    </xf>
    <xf borderId="12" fillId="4" fontId="9" numFmtId="0" xfId="0" applyAlignment="1" applyBorder="1" applyFont="1">
      <alignment horizontal="center" readingOrder="0" shrinkToFit="0" vertical="center" wrapText="0"/>
    </xf>
    <xf borderId="12" fillId="4" fontId="13" numFmtId="1" xfId="0" applyAlignment="1" applyBorder="1" applyFont="1" applyNumberFormat="1">
      <alignment horizontal="center" shrinkToFit="0" vertical="center" wrapText="0"/>
    </xf>
    <xf borderId="12" fillId="8" fontId="16" numFmtId="0" xfId="0" applyAlignment="1" applyBorder="1" applyFill="1" applyFont="1">
      <alignment horizontal="left" shrinkToFit="0" vertical="center" wrapText="0"/>
    </xf>
    <xf borderId="5" fillId="6" fontId="9" numFmtId="1" xfId="0" applyAlignment="1" applyBorder="1" applyFont="1" applyNumberFormat="1">
      <alignment horizontal="center" shrinkToFit="0" vertical="center" wrapText="1"/>
    </xf>
    <xf borderId="6" fillId="6" fontId="11" numFmtId="0" xfId="0" applyAlignment="1" applyBorder="1" applyFont="1">
      <alignment horizontal="center" shrinkToFit="0" vertical="center" wrapText="1"/>
    </xf>
    <xf borderId="8" fillId="6" fontId="11" numFmtId="0" xfId="0" applyAlignment="1" applyBorder="1" applyFont="1">
      <alignment horizontal="center" shrinkToFit="0" vertical="center" wrapText="1"/>
    </xf>
    <xf borderId="12" fillId="4" fontId="12" numFmtId="1" xfId="0" applyAlignment="1" applyBorder="1" applyFont="1" applyNumberFormat="1">
      <alignment horizontal="center" shrinkToFit="0" vertical="center" wrapText="0"/>
    </xf>
    <xf borderId="12" fillId="6" fontId="17" numFmtId="0" xfId="0" applyAlignment="1" applyBorder="1" applyFont="1">
      <alignment horizontal="center" shrinkToFit="0" vertical="center" wrapText="0"/>
    </xf>
    <xf borderId="12" fillId="2" fontId="8" numFmtId="1" xfId="0" applyAlignment="1" applyBorder="1" applyFont="1" applyNumberFormat="1">
      <alignment horizontal="center" shrinkToFit="0" vertical="center" wrapText="0"/>
    </xf>
    <xf borderId="12" fillId="3" fontId="12" numFmtId="0" xfId="0" applyAlignment="1" applyBorder="1" applyFont="1">
      <alignment horizontal="center" readingOrder="0" shrinkToFit="0" vertical="center" wrapText="0"/>
    </xf>
    <xf borderId="12" fillId="9" fontId="10" numFmtId="0" xfId="0" applyAlignment="1" applyBorder="1" applyFill="1" applyFont="1">
      <alignment horizontal="left" shrinkToFit="0" vertical="center" wrapText="0"/>
    </xf>
    <xf borderId="12" fillId="0" fontId="12" numFmtId="0" xfId="0" applyAlignment="1" applyBorder="1" applyFont="1">
      <alignment horizontal="left" readingOrder="0" shrinkToFit="0" vertical="center" wrapText="0"/>
    </xf>
    <xf borderId="0" fillId="0" fontId="12" numFmtId="0" xfId="0" applyAlignment="1" applyFont="1">
      <alignment readingOrder="0" shrinkToFit="0" vertical="center" wrapText="0"/>
    </xf>
    <xf borderId="12" fillId="0" fontId="12" numFmtId="1" xfId="0" applyAlignment="1" applyBorder="1" applyFont="1" applyNumberFormat="1">
      <alignment horizontal="center" readingOrder="0" shrinkToFit="0" vertical="bottom" wrapText="0"/>
    </xf>
    <xf borderId="12" fillId="10" fontId="10" numFmtId="0" xfId="0" applyAlignment="1" applyBorder="1" applyFill="1" applyFont="1">
      <alignment horizontal="left" shrinkToFit="0" vertical="center" wrapText="0"/>
    </xf>
    <xf borderId="12" fillId="9" fontId="17" numFmtId="1" xfId="0" applyAlignment="1" applyBorder="1" applyFont="1" applyNumberFormat="1">
      <alignment horizontal="center" shrinkToFit="0" vertical="center" wrapText="0"/>
    </xf>
    <xf borderId="12" fillId="11" fontId="10" numFmtId="0" xfId="0" applyAlignment="1" applyBorder="1" applyFill="1" applyFont="1">
      <alignment horizontal="left" shrinkToFit="0" vertical="center" wrapText="0"/>
    </xf>
    <xf borderId="12" fillId="2" fontId="17" numFmtId="1" xfId="0" applyAlignment="1" applyBorder="1" applyFont="1" applyNumberFormat="1">
      <alignment horizontal="center" shrinkToFit="0" vertical="center" wrapText="0"/>
    </xf>
    <xf borderId="12" fillId="12" fontId="3" numFmtId="0" xfId="0" applyAlignment="1" applyBorder="1" applyFill="1" applyFont="1">
      <alignment horizontal="left" shrinkToFit="0" vertical="center" wrapText="0"/>
    </xf>
    <xf borderId="12" fillId="0" fontId="12" numFmtId="1" xfId="0" applyAlignment="1" applyBorder="1" applyFont="1" applyNumberFormat="1">
      <alignment horizontal="center" shrinkToFit="0" vertical="center" wrapText="0"/>
    </xf>
    <xf borderId="12" fillId="13" fontId="3" numFmtId="0" xfId="0" applyAlignment="1" applyBorder="1" applyFill="1" applyFont="1">
      <alignment horizontal="left" shrinkToFit="0" vertical="center" wrapText="0"/>
    </xf>
    <xf borderId="12" fillId="2" fontId="17" numFmtId="0" xfId="0" applyAlignment="1" applyBorder="1" applyFont="1">
      <alignment horizontal="center" shrinkToFit="0" vertical="center" wrapText="0"/>
    </xf>
    <xf borderId="12" fillId="14" fontId="3" numFmtId="0" xfId="0" applyAlignment="1" applyBorder="1" applyFill="1" applyFont="1">
      <alignment horizontal="left" shrinkToFit="0" vertical="center" wrapText="0"/>
    </xf>
    <xf borderId="0" fillId="0" fontId="2" numFmtId="0" xfId="0" applyAlignment="1" applyFont="1">
      <alignment readingOrder="0" shrinkToFit="0" wrapText="1"/>
    </xf>
    <xf borderId="12" fillId="7" fontId="12" numFmtId="1" xfId="0" applyAlignment="1" applyBorder="1" applyFont="1" applyNumberFormat="1">
      <alignment horizontal="center" shrinkToFit="0" vertical="center" wrapText="0"/>
    </xf>
    <xf borderId="12" fillId="15" fontId="10" numFmtId="0" xfId="0" applyAlignment="1" applyBorder="1" applyFill="1" applyFont="1">
      <alignment horizontal="left" shrinkToFit="0" vertical="center" wrapText="0"/>
    </xf>
    <xf borderId="12" fillId="2" fontId="3" numFmtId="0" xfId="0" applyAlignment="1" applyBorder="1" applyFont="1">
      <alignment horizontal="center" shrinkToFit="0" vertical="bottom" wrapText="0"/>
    </xf>
    <xf borderId="12" fillId="0" fontId="15" numFmtId="0" xfId="0" applyAlignment="1" applyBorder="1" applyFont="1">
      <alignment horizontal="center" shrinkToFit="0" vertical="bottom" wrapText="0"/>
    </xf>
    <xf borderId="5" fillId="3" fontId="12" numFmtId="0" xfId="0" applyAlignment="1" applyBorder="1" applyFont="1">
      <alignment horizontal="right" shrinkToFit="0" vertical="center" wrapText="0"/>
    </xf>
    <xf borderId="12" fillId="16" fontId="3" numFmtId="0" xfId="0" applyAlignment="1" applyBorder="1" applyFill="1" applyFont="1">
      <alignment horizontal="left" shrinkToFit="0" vertical="center" wrapText="0"/>
    </xf>
    <xf borderId="12" fillId="4" fontId="13" numFmtId="0" xfId="0" applyAlignment="1" applyBorder="1" applyFont="1">
      <alignment horizontal="center" shrinkToFit="0" vertical="center" wrapText="0"/>
    </xf>
    <xf borderId="5" fillId="3" fontId="12" numFmtId="0" xfId="0" applyAlignment="1" applyBorder="1" applyFont="1">
      <alignment horizontal="right" readingOrder="0" shrinkToFit="0" vertical="center" wrapText="0"/>
    </xf>
    <xf borderId="12" fillId="17" fontId="3" numFmtId="0" xfId="0" applyAlignment="1" applyBorder="1" applyFill="1" applyFont="1">
      <alignment horizontal="left" shrinkToFit="0" vertical="center" wrapText="0"/>
    </xf>
    <xf borderId="1" fillId="6" fontId="17" numFmtId="0" xfId="0" applyAlignment="1" applyBorder="1" applyFont="1">
      <alignment horizontal="center" shrinkToFit="0" vertical="center" wrapText="0"/>
    </xf>
    <xf borderId="0" fillId="0" fontId="12" numFmtId="0" xfId="0" applyAlignment="1" applyFont="1">
      <alignment shrinkToFit="0" vertical="center" wrapText="0"/>
    </xf>
    <xf borderId="12" fillId="18" fontId="10" numFmtId="0" xfId="0" applyAlignment="1" applyBorder="1" applyFill="1" applyFont="1">
      <alignment horizontal="left" shrinkToFit="0" vertical="center" wrapText="0"/>
    </xf>
    <xf borderId="12" fillId="11" fontId="12" numFmtId="1" xfId="0" applyAlignment="1" applyBorder="1" applyFont="1" applyNumberFormat="1">
      <alignment horizontal="center" shrinkToFit="0" vertical="center" wrapText="0"/>
    </xf>
    <xf borderId="2" fillId="6" fontId="17" numFmtId="0" xfId="0" applyAlignment="1" applyBorder="1" applyFont="1">
      <alignment horizontal="center" shrinkToFit="0" vertical="center" wrapText="0"/>
    </xf>
    <xf borderId="12" fillId="19" fontId="3" numFmtId="0" xfId="0" applyAlignment="1" applyBorder="1" applyFill="1" applyFont="1">
      <alignment horizontal="left" shrinkToFit="0" vertical="center" wrapText="0"/>
    </xf>
    <xf borderId="12" fillId="20" fontId="10" numFmtId="0" xfId="0" applyAlignment="1" applyBorder="1" applyFill="1" applyFont="1">
      <alignment horizontal="left" shrinkToFit="0" vertical="center" wrapText="0"/>
    </xf>
    <xf borderId="12" fillId="2" fontId="3" numFmtId="1" xfId="0" applyAlignment="1" applyBorder="1" applyFont="1" applyNumberFormat="1">
      <alignment horizontal="center" shrinkToFit="0" vertical="bottom" wrapText="0"/>
    </xf>
    <xf borderId="12" fillId="10" fontId="12" numFmtId="1" xfId="0" applyAlignment="1" applyBorder="1" applyFont="1" applyNumberFormat="1">
      <alignment horizontal="center" shrinkToFit="0" vertical="center" wrapText="0"/>
    </xf>
    <xf borderId="12" fillId="21" fontId="16" numFmtId="0" xfId="0" applyAlignment="1" applyBorder="1" applyFill="1" applyFont="1">
      <alignment horizontal="left" shrinkToFit="0" vertical="center" wrapText="0"/>
    </xf>
    <xf borderId="12" fillId="22" fontId="10" numFmtId="0" xfId="0" applyAlignment="1" applyBorder="1" applyFill="1" applyFont="1">
      <alignment horizontal="left" shrinkToFit="0" vertical="center" wrapText="0"/>
    </xf>
    <xf borderId="13" fillId="6" fontId="17" numFmtId="0" xfId="0" applyAlignment="1" applyBorder="1" applyFont="1">
      <alignment horizontal="center" shrinkToFit="0" vertical="center" wrapText="0"/>
    </xf>
    <xf borderId="5" fillId="6" fontId="8" numFmtId="0" xfId="0" applyAlignment="1" applyBorder="1" applyFont="1">
      <alignment horizontal="right" readingOrder="0" shrinkToFit="0" vertical="center" wrapText="0"/>
    </xf>
    <xf borderId="12" fillId="23" fontId="3" numFmtId="0" xfId="0" applyAlignment="1" applyBorder="1" applyFill="1" applyFont="1">
      <alignment horizontal="left" shrinkToFit="0" vertical="center" wrapText="0"/>
    </xf>
    <xf borderId="12" fillId="4" fontId="9" numFmtId="0" xfId="0" applyAlignment="1" applyBorder="1" applyFont="1">
      <alignment horizontal="center" shrinkToFit="0" vertical="center" wrapText="0"/>
    </xf>
    <xf borderId="12" fillId="2" fontId="8" numFmtId="0" xfId="0" applyAlignment="1" applyBorder="1" applyFont="1">
      <alignment horizontal="center" shrinkToFit="0" vertical="center" wrapText="0"/>
    </xf>
    <xf borderId="12" fillId="15" fontId="17" numFmtId="1" xfId="0" applyAlignment="1" applyBorder="1" applyFont="1" applyNumberFormat="1">
      <alignment horizontal="center" shrinkToFit="0" vertical="bottom" wrapText="0"/>
    </xf>
    <xf borderId="3" fillId="6" fontId="8" numFmtId="0" xfId="0" applyAlignment="1" applyBorder="1" applyFont="1">
      <alignment horizontal="center" shrinkToFit="0" vertical="center" wrapText="0"/>
    </xf>
    <xf borderId="12" fillId="3" fontId="12" numFmtId="1" xfId="0" applyAlignment="1" applyBorder="1" applyFont="1" applyNumberFormat="1">
      <alignment horizontal="center" shrinkToFit="0" vertical="bottom" wrapText="0"/>
    </xf>
    <xf borderId="4" fillId="6" fontId="8" numFmtId="0" xfId="0" applyAlignment="1" applyBorder="1" applyFont="1">
      <alignment horizontal="center" shrinkToFit="0" vertical="center" wrapText="0"/>
    </xf>
    <xf borderId="12" fillId="24" fontId="18" numFmtId="0" xfId="0" applyAlignment="1" applyBorder="1" applyFill="1" applyFont="1">
      <alignment horizontal="left" shrinkToFit="0" vertical="center" wrapText="0"/>
    </xf>
    <xf borderId="12" fillId="3" fontId="12" numFmtId="1" xfId="0" applyAlignment="1" applyBorder="1" applyFont="1" applyNumberFormat="1">
      <alignment horizontal="left" shrinkToFit="0" vertical="bottom" wrapText="0"/>
    </xf>
    <xf borderId="14" fillId="6" fontId="8" numFmtId="0" xfId="0" applyAlignment="1" applyBorder="1" applyFont="1">
      <alignment horizontal="center" shrinkToFit="0" vertical="center" wrapText="0"/>
    </xf>
    <xf borderId="6" fillId="3" fontId="12" numFmtId="0" xfId="0" applyAlignment="1" applyBorder="1" applyFont="1">
      <alignment shrinkToFit="0" vertical="center" wrapText="0"/>
    </xf>
    <xf borderId="6" fillId="3" fontId="12" numFmtId="0" xfId="0" applyAlignment="1" applyBorder="1" applyFont="1">
      <alignment horizontal="center" shrinkToFit="0" vertical="center" wrapText="0"/>
    </xf>
    <xf borderId="12" fillId="25" fontId="16" numFmtId="0" xfId="0" applyAlignment="1" applyBorder="1" applyFill="1" applyFont="1">
      <alignment horizontal="left" shrinkToFit="0" vertical="center" wrapText="0"/>
    </xf>
    <xf borderId="6" fillId="3" fontId="12" numFmtId="0" xfId="0" applyAlignment="1" applyBorder="1" applyFont="1">
      <alignment horizontal="right" shrinkToFit="0" vertical="center" wrapText="0"/>
    </xf>
    <xf borderId="12" fillId="4" fontId="13" numFmtId="1" xfId="0" applyAlignment="1" applyBorder="1" applyFont="1" applyNumberFormat="1">
      <alignment horizontal="center" shrinkToFit="0" vertical="bottom" wrapText="0"/>
    </xf>
    <xf borderId="6" fillId="3" fontId="13" numFmtId="0" xfId="0" applyAlignment="1" applyBorder="1" applyFont="1">
      <alignment shrinkToFit="0" vertical="center" wrapText="0"/>
    </xf>
    <xf borderId="12" fillId="26" fontId="11" numFmtId="0" xfId="0" applyAlignment="1" applyBorder="1" applyFill="1" applyFont="1">
      <alignment horizontal="center" readingOrder="0" shrinkToFit="0" vertical="center" wrapText="0"/>
    </xf>
    <xf borderId="12" fillId="27" fontId="10" numFmtId="0" xfId="0" applyAlignment="1" applyBorder="1" applyFill="1" applyFont="1">
      <alignment horizontal="left" shrinkToFit="0" vertical="center" wrapText="0"/>
    </xf>
    <xf borderId="5" fillId="26" fontId="11" numFmtId="0" xfId="0" applyAlignment="1" applyBorder="1" applyFont="1">
      <alignment horizontal="center" readingOrder="0" shrinkToFit="0" vertical="center" wrapText="0"/>
    </xf>
    <xf borderId="12" fillId="4" fontId="12" numFmtId="1" xfId="0" applyAlignment="1" applyBorder="1" applyFont="1" applyNumberFormat="1">
      <alignment horizontal="center" shrinkToFit="0" vertical="bottom" wrapText="0"/>
    </xf>
    <xf borderId="12" fillId="6" fontId="3" numFmtId="0" xfId="0" applyAlignment="1" applyBorder="1" applyFont="1">
      <alignment horizontal="left" shrinkToFit="0" vertical="center" wrapText="0"/>
    </xf>
    <xf borderId="12" fillId="2" fontId="8" numFmtId="1" xfId="0" applyAlignment="1" applyBorder="1" applyFont="1" applyNumberFormat="1">
      <alignment horizontal="center" shrinkToFit="0" vertical="bottom" wrapText="0"/>
    </xf>
    <xf borderId="5" fillId="26" fontId="11" numFmtId="1" xfId="0" applyAlignment="1" applyBorder="1" applyFont="1" applyNumberFormat="1">
      <alignment horizontal="center" shrinkToFit="0" vertical="center" wrapText="1"/>
    </xf>
    <xf borderId="12" fillId="28" fontId="3" numFmtId="0" xfId="0" applyAlignment="1" applyBorder="1" applyFill="1" applyFont="1">
      <alignment horizontal="left" shrinkToFit="0" vertical="center" wrapText="0"/>
    </xf>
    <xf borderId="6" fillId="26" fontId="11" numFmtId="0" xfId="0" applyAlignment="1" applyBorder="1" applyFont="1">
      <alignment horizontal="center" shrinkToFit="0" vertical="center" wrapText="1"/>
    </xf>
    <xf borderId="8" fillId="26" fontId="11" numFmtId="0" xfId="0" applyAlignment="1" applyBorder="1" applyFont="1">
      <alignment horizontal="center" shrinkToFit="0" vertical="center" wrapText="1"/>
    </xf>
    <xf borderId="12" fillId="0" fontId="12" numFmtId="0" xfId="0" applyAlignment="1" applyBorder="1" applyFont="1">
      <alignment shrinkToFit="0" vertical="center" wrapText="0"/>
    </xf>
    <xf borderId="12" fillId="26" fontId="12" numFmtId="0" xfId="0" applyAlignment="1" applyBorder="1" applyFont="1">
      <alignment horizontal="center" shrinkToFit="0" vertical="center" wrapText="0"/>
    </xf>
    <xf borderId="12" fillId="16" fontId="17" numFmtId="1" xfId="0" applyAlignment="1" applyBorder="1" applyFont="1" applyNumberFormat="1">
      <alignment horizontal="center" shrinkToFit="0" vertical="center" wrapText="0"/>
    </xf>
    <xf borderId="12" fillId="4" fontId="13" numFmtId="1" xfId="0" applyAlignment="1" applyBorder="1" applyFont="1" applyNumberFormat="1">
      <alignment horizontal="center" readingOrder="0" shrinkToFit="0" vertical="center" wrapText="0"/>
    </xf>
    <xf borderId="12" fillId="3" fontId="12" numFmtId="0" xfId="0" applyAlignment="1" applyBorder="1" applyFont="1">
      <alignment shrinkToFit="0" vertical="center" wrapText="0"/>
    </xf>
    <xf borderId="12" fillId="17" fontId="12" numFmtId="1" xfId="0" applyAlignment="1" applyBorder="1" applyFont="1" applyNumberFormat="1">
      <alignment horizontal="center" shrinkToFit="0" vertical="center" wrapText="0"/>
    </xf>
    <xf borderId="12" fillId="4" fontId="13" numFmtId="0" xfId="0" applyAlignment="1" applyBorder="1" applyFont="1">
      <alignment horizontal="center" readingOrder="0" shrinkToFit="0" vertical="center" wrapText="0"/>
    </xf>
    <xf borderId="1" fillId="26" fontId="12" numFmtId="0" xfId="0" applyAlignment="1" applyBorder="1" applyFont="1">
      <alignment horizontal="center" shrinkToFit="0" vertical="center" wrapText="0"/>
    </xf>
    <xf borderId="2" fillId="26" fontId="12" numFmtId="0" xfId="0" applyAlignment="1" applyBorder="1" applyFont="1">
      <alignment horizontal="center" shrinkToFit="0" vertical="center" wrapText="0"/>
    </xf>
    <xf borderId="12" fillId="2" fontId="8" numFmtId="0" xfId="0" applyAlignment="1" applyBorder="1" applyFont="1">
      <alignment horizontal="center" readingOrder="0" shrinkToFit="0" vertical="center" wrapText="0"/>
    </xf>
    <xf borderId="12" fillId="8" fontId="14" numFmtId="1" xfId="0" applyAlignment="1" applyBorder="1" applyFont="1" applyNumberFormat="1">
      <alignment horizontal="center" shrinkToFit="0" vertical="center" wrapText="0"/>
    </xf>
    <xf borderId="12" fillId="12" fontId="17" numFmtId="1" xfId="0" applyAlignment="1" applyBorder="1" applyFont="1" applyNumberFormat="1">
      <alignment horizontal="center" shrinkToFit="0" vertical="center" wrapText="0"/>
    </xf>
    <xf borderId="13" fillId="26" fontId="12" numFmtId="0" xfId="0" applyAlignment="1" applyBorder="1" applyFont="1">
      <alignment horizontal="center" shrinkToFit="0" vertical="center" wrapText="0"/>
    </xf>
    <xf borderId="5" fillId="26" fontId="11" numFmtId="0" xfId="0" applyAlignment="1" applyBorder="1" applyFont="1">
      <alignment horizontal="right" readingOrder="0" shrinkToFit="0" vertical="center" wrapText="0"/>
    </xf>
    <xf borderId="3" fillId="26" fontId="11" numFmtId="0" xfId="0" applyAlignment="1" applyBorder="1" applyFont="1">
      <alignment horizontal="center" shrinkToFit="0" vertical="center" wrapText="0"/>
    </xf>
    <xf borderId="4" fillId="26" fontId="11" numFmtId="0" xfId="0" applyAlignment="1" applyBorder="1" applyFont="1">
      <alignment horizontal="center" shrinkToFit="0" vertical="center" wrapText="0"/>
    </xf>
    <xf borderId="14" fillId="26" fontId="11" numFmtId="0" xfId="0" applyAlignment="1" applyBorder="1" applyFont="1">
      <alignment horizontal="center" shrinkToFit="0" vertical="center" wrapText="0"/>
    </xf>
    <xf borderId="12" fillId="19" fontId="8" numFmtId="0" xfId="0" applyAlignment="1" applyBorder="1" applyFont="1">
      <alignment horizontal="center" readingOrder="0" shrinkToFit="0" vertical="center" wrapText="0"/>
    </xf>
    <xf borderId="12" fillId="0" fontId="2" numFmtId="0" xfId="0" applyAlignment="1" applyBorder="1" applyFont="1">
      <alignment shrinkToFit="0" wrapText="1"/>
    </xf>
    <xf borderId="5" fillId="19" fontId="8" numFmtId="0" xfId="0" applyAlignment="1" applyBorder="1" applyFont="1">
      <alignment horizontal="center" readingOrder="0" shrinkToFit="0" vertical="center" wrapText="0"/>
    </xf>
    <xf borderId="5" fillId="19" fontId="9" numFmtId="1" xfId="0" applyAlignment="1" applyBorder="1" applyFont="1" applyNumberFormat="1">
      <alignment horizontal="center" shrinkToFit="0" vertical="center" wrapText="1"/>
    </xf>
    <xf borderId="6" fillId="19" fontId="11" numFmtId="0" xfId="0" applyAlignment="1" applyBorder="1" applyFont="1">
      <alignment horizontal="center" shrinkToFit="0" vertical="center" wrapText="1"/>
    </xf>
    <xf borderId="8" fillId="19" fontId="11" numFmtId="0" xfId="0" applyAlignment="1" applyBorder="1" applyFont="1">
      <alignment horizontal="center" shrinkToFit="0" vertical="center" wrapText="1"/>
    </xf>
    <xf borderId="12" fillId="19" fontId="17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shrinkToFit="0" vertical="center" wrapText="0"/>
    </xf>
    <xf borderId="12" fillId="21" fontId="14" numFmtId="1" xfId="0" applyAlignment="1" applyBorder="1" applyFont="1" applyNumberFormat="1">
      <alignment horizontal="center" shrinkToFit="0" vertical="center" wrapText="0"/>
    </xf>
    <xf borderId="10" fillId="3" fontId="12" numFmtId="0" xfId="0" applyAlignment="1" applyBorder="1" applyFont="1">
      <alignment readingOrder="0" shrinkToFit="0" vertical="center" wrapText="0"/>
    </xf>
    <xf borderId="1" fillId="19" fontId="17" numFmtId="0" xfId="0" applyAlignment="1" applyBorder="1" applyFont="1">
      <alignment horizontal="center" shrinkToFit="0" vertical="center" wrapText="0"/>
    </xf>
    <xf borderId="2" fillId="19" fontId="17" numFmtId="0" xfId="0" applyAlignment="1" applyBorder="1" applyFont="1">
      <alignment horizontal="center" shrinkToFit="0" vertical="center" wrapText="0"/>
    </xf>
    <xf borderId="10" fillId="3" fontId="12" numFmtId="0" xfId="0" applyAlignment="1" applyBorder="1" applyFont="1">
      <alignment shrinkToFit="0" vertical="center" wrapText="0"/>
    </xf>
    <xf borderId="13" fillId="19" fontId="17" numFmtId="0" xfId="0" applyAlignment="1" applyBorder="1" applyFont="1">
      <alignment horizontal="center" shrinkToFit="0" vertical="center" wrapText="0"/>
    </xf>
    <xf borderId="5" fillId="19" fontId="8" numFmtId="0" xfId="0" applyAlignment="1" applyBorder="1" applyFont="1">
      <alignment horizontal="right" readingOrder="0" shrinkToFit="0" vertical="center" wrapText="0"/>
    </xf>
    <xf borderId="3" fillId="19" fontId="8" numFmtId="0" xfId="0" applyAlignment="1" applyBorder="1" applyFont="1">
      <alignment horizontal="center" shrinkToFit="0" vertical="center" wrapText="0"/>
    </xf>
    <xf borderId="4" fillId="19" fontId="8" numFmtId="0" xfId="0" applyAlignment="1" applyBorder="1" applyFont="1">
      <alignment horizontal="center" shrinkToFit="0" vertical="center" wrapText="0"/>
    </xf>
    <xf borderId="14" fillId="19" fontId="8" numFmtId="0" xfId="0" applyAlignment="1" applyBorder="1" applyFont="1">
      <alignment horizontal="center" shrinkToFit="0" vertical="center" wrapText="0"/>
    </xf>
    <xf borderId="12" fillId="13" fontId="17" numFmtId="1" xfId="0" applyAlignment="1" applyBorder="1" applyFont="1" applyNumberFormat="1">
      <alignment horizontal="center" shrinkToFit="0" vertical="center" wrapText="0"/>
    </xf>
    <xf borderId="10" fillId="2" fontId="8" numFmtId="0" xfId="0" applyAlignment="1" applyBorder="1" applyFont="1">
      <alignment horizontal="center" readingOrder="0" shrinkToFit="0" vertical="center" wrapText="0"/>
    </xf>
    <xf borderId="6" fillId="0" fontId="8" numFmtId="0" xfId="0" applyAlignment="1" applyBorder="1" applyFont="1">
      <alignment horizontal="right" shrinkToFit="0" vertical="center" wrapText="0"/>
    </xf>
    <xf borderId="6" fillId="0" fontId="9" numFmtId="0" xfId="0" applyAlignment="1" applyBorder="1" applyFont="1">
      <alignment horizontal="center" shrinkToFit="0" vertical="center" wrapText="0"/>
    </xf>
    <xf borderId="10" fillId="0" fontId="12" numFmtId="0" xfId="0" applyAlignment="1" applyBorder="1" applyFont="1">
      <alignment shrinkToFit="0" vertical="center" wrapText="0"/>
    </xf>
    <xf borderId="6" fillId="0" fontId="8" numFmtId="0" xfId="0" applyAlignment="1" applyBorder="1" applyFont="1">
      <alignment horizontal="center" shrinkToFit="0" vertical="center" wrapText="0"/>
    </xf>
    <xf borderId="6" fillId="0" fontId="20" numFmtId="0" xfId="0" applyAlignment="1" applyBorder="1" applyFont="1">
      <alignment horizontal="center" shrinkToFit="0" vertical="center" wrapText="0"/>
    </xf>
    <xf borderId="12" fillId="19" fontId="17" numFmtId="1" xfId="0" applyAlignment="1" applyBorder="1" applyFont="1" applyNumberFormat="1">
      <alignment horizontal="center" shrinkToFit="0" vertical="center" wrapText="0"/>
    </xf>
    <xf borderId="5" fillId="4" fontId="9" numFmtId="0" xfId="0" applyAlignment="1" applyBorder="1" applyFont="1">
      <alignment horizontal="center" readingOrder="0" shrinkToFit="0" vertical="bottom" wrapText="1"/>
    </xf>
    <xf borderId="0" fillId="3" fontId="12" numFmtId="0" xfId="0" applyAlignment="1" applyFont="1">
      <alignment shrinkToFit="0" vertical="center" wrapText="0"/>
    </xf>
    <xf borderId="12" fillId="23" fontId="17" numFmtId="1" xfId="0" applyAlignment="1" applyBorder="1" applyFont="1" applyNumberFormat="1">
      <alignment horizontal="center" shrinkToFit="0" vertical="center" wrapText="0"/>
    </xf>
    <xf borderId="12" fillId="14" fontId="21" numFmtId="0" xfId="0" applyAlignment="1" applyBorder="1" applyFont="1">
      <alignment horizontal="center" readingOrder="0" shrinkToFit="0" vertical="center" wrapText="0"/>
    </xf>
    <xf borderId="5" fillId="14" fontId="21" numFmtId="0" xfId="0" applyAlignment="1" applyBorder="1" applyFont="1">
      <alignment horizontal="center" readingOrder="0" shrinkToFit="0" vertical="center" wrapText="0"/>
    </xf>
    <xf borderId="5" fillId="14" fontId="9" numFmtId="1" xfId="0" applyAlignment="1" applyBorder="1" applyFont="1" applyNumberFormat="1">
      <alignment horizontal="center" shrinkToFit="0" vertical="center" wrapText="1"/>
    </xf>
    <xf borderId="6" fillId="14" fontId="11" numFmtId="0" xfId="0" applyAlignment="1" applyBorder="1" applyFont="1">
      <alignment horizontal="center" shrinkToFit="0" vertical="center" wrapText="1"/>
    </xf>
    <xf borderId="8" fillId="14" fontId="11" numFmtId="0" xfId="0" applyAlignment="1" applyBorder="1" applyFont="1">
      <alignment horizontal="center" shrinkToFit="0" vertical="center" wrapText="1"/>
    </xf>
    <xf borderId="12" fillId="14" fontId="14" numFmtId="0" xfId="0" applyAlignment="1" applyBorder="1" applyFont="1">
      <alignment horizontal="center" shrinkToFit="0" vertical="center" wrapText="0"/>
    </xf>
    <xf borderId="1" fillId="14" fontId="14" numFmtId="0" xfId="0" applyAlignment="1" applyBorder="1" applyFont="1">
      <alignment horizontal="center" shrinkToFit="0" vertical="center" wrapText="0"/>
    </xf>
    <xf borderId="2" fillId="14" fontId="14" numFmtId="0" xfId="0" applyAlignment="1" applyBorder="1" applyFont="1">
      <alignment horizontal="center" shrinkToFit="0" vertical="center" wrapText="0"/>
    </xf>
    <xf borderId="12" fillId="14" fontId="17" numFmtId="1" xfId="0" applyAlignment="1" applyBorder="1" applyFont="1" applyNumberFormat="1">
      <alignment horizontal="center" shrinkToFit="0" vertical="center" wrapText="0"/>
    </xf>
    <xf borderId="13" fillId="14" fontId="14" numFmtId="0" xfId="0" applyAlignment="1" applyBorder="1" applyFont="1">
      <alignment horizontal="center" shrinkToFit="0" vertical="center" wrapText="0"/>
    </xf>
    <xf borderId="5" fillId="14" fontId="21" numFmtId="0" xfId="0" applyAlignment="1" applyBorder="1" applyFont="1">
      <alignment horizontal="right" readingOrder="0" shrinkToFit="0" vertical="center" wrapText="0"/>
    </xf>
    <xf borderId="3" fillId="14" fontId="21" numFmtId="0" xfId="0" applyAlignment="1" applyBorder="1" applyFont="1">
      <alignment horizontal="center" shrinkToFit="0" vertical="center" wrapText="0"/>
    </xf>
    <xf borderId="4" fillId="14" fontId="21" numFmtId="0" xfId="0" applyAlignment="1" applyBorder="1" applyFont="1">
      <alignment horizontal="center" shrinkToFit="0" vertical="center" wrapText="0"/>
    </xf>
    <xf borderId="14" fillId="14" fontId="21" numFmtId="0" xfId="0" applyAlignment="1" applyBorder="1" applyFont="1">
      <alignment horizontal="center" shrinkToFit="0" vertical="center" wrapText="0"/>
    </xf>
    <xf borderId="12" fillId="22" fontId="11" numFmtId="0" xfId="0" applyAlignment="1" applyBorder="1" applyFont="1">
      <alignment horizontal="center" readingOrder="0" shrinkToFit="0" vertical="center" wrapText="0"/>
    </xf>
    <xf borderId="5" fillId="22" fontId="11" numFmtId="0" xfId="0" applyAlignment="1" applyBorder="1" applyFont="1">
      <alignment horizontal="center" readingOrder="0" shrinkToFit="0" vertical="center" wrapText="0"/>
    </xf>
    <xf borderId="5" fillId="22" fontId="22" numFmtId="1" xfId="0" applyAlignment="1" applyBorder="1" applyFont="1" applyNumberFormat="1">
      <alignment horizontal="center" shrinkToFit="0" vertical="center" wrapText="1"/>
    </xf>
    <xf borderId="6" fillId="22" fontId="22" numFmtId="0" xfId="0" applyAlignment="1" applyBorder="1" applyFont="1">
      <alignment horizontal="center" shrinkToFit="0" vertical="center" wrapText="1"/>
    </xf>
    <xf borderId="8" fillId="22" fontId="22" numFmtId="0" xfId="0" applyAlignment="1" applyBorder="1" applyFont="1">
      <alignment horizontal="center" shrinkToFit="0" vertical="center" wrapText="1"/>
    </xf>
    <xf borderId="12" fillId="22" fontId="12" numFmtId="0" xfId="0" applyAlignment="1" applyBorder="1" applyFont="1">
      <alignment horizontal="center" shrinkToFit="0" vertical="center" wrapText="0"/>
    </xf>
    <xf borderId="1" fillId="22" fontId="23" numFmtId="0" xfId="0" applyAlignment="1" applyBorder="1" applyFont="1">
      <alignment horizontal="center" shrinkToFit="0" vertical="center" wrapText="0"/>
    </xf>
    <xf borderId="2" fillId="22" fontId="23" numFmtId="0" xfId="0" applyAlignment="1" applyBorder="1" applyFont="1">
      <alignment horizontal="center" shrinkToFit="0" vertical="center" wrapText="0"/>
    </xf>
    <xf borderId="12" fillId="18" fontId="17" numFmtId="1" xfId="0" applyAlignment="1" applyBorder="1" applyFont="1" applyNumberFormat="1">
      <alignment horizontal="center" shrinkToFit="0" vertical="center" wrapText="0"/>
    </xf>
    <xf borderId="13" fillId="22" fontId="23" numFmtId="0" xfId="0" applyAlignment="1" applyBorder="1" applyFont="1">
      <alignment horizontal="center" shrinkToFit="0" vertical="center" wrapText="0"/>
    </xf>
    <xf borderId="5" fillId="22" fontId="11" numFmtId="0" xfId="0" applyAlignment="1" applyBorder="1" applyFont="1">
      <alignment horizontal="right" readingOrder="0" shrinkToFit="0" vertical="center" wrapText="0"/>
    </xf>
    <xf borderId="3" fillId="22" fontId="22" numFmtId="0" xfId="0" applyAlignment="1" applyBorder="1" applyFont="1">
      <alignment horizontal="center" shrinkToFit="0" vertical="center" wrapText="0"/>
    </xf>
    <xf borderId="4" fillId="22" fontId="22" numFmtId="0" xfId="0" applyAlignment="1" applyBorder="1" applyFont="1">
      <alignment horizontal="center" shrinkToFit="0" vertical="center" wrapText="0"/>
    </xf>
    <xf borderId="14" fillId="22" fontId="22" numFmtId="0" xfId="0" applyAlignment="1" applyBorder="1" applyFont="1">
      <alignment horizontal="center" shrinkToFit="0" vertical="center" wrapText="0"/>
    </xf>
    <xf borderId="12" fillId="29" fontId="24" numFmtId="0" xfId="0" applyAlignment="1" applyBorder="1" applyFill="1" applyFont="1">
      <alignment horizontal="center" readingOrder="0" shrinkToFit="0" vertical="center" wrapText="0"/>
    </xf>
    <xf borderId="5" fillId="29" fontId="24" numFmtId="0" xfId="0" applyAlignment="1" applyBorder="1" applyFont="1">
      <alignment horizontal="center" readingOrder="0" shrinkToFit="0" vertical="center" wrapText="0"/>
    </xf>
    <xf borderId="5" fillId="29" fontId="9" numFmtId="1" xfId="0" applyAlignment="1" applyBorder="1" applyFont="1" applyNumberFormat="1">
      <alignment horizontal="center" shrinkToFit="0" vertical="center" wrapText="1"/>
    </xf>
    <xf borderId="6" fillId="29" fontId="11" numFmtId="0" xfId="0" applyAlignment="1" applyBorder="1" applyFont="1">
      <alignment horizontal="center" shrinkToFit="0" vertical="center" wrapText="1"/>
    </xf>
    <xf borderId="8" fillId="29" fontId="11" numFmtId="0" xfId="0" applyAlignment="1" applyBorder="1" applyFont="1">
      <alignment horizontal="center" shrinkToFit="0" vertical="center" wrapText="1"/>
    </xf>
    <xf borderId="12" fillId="29" fontId="25" numFmtId="0" xfId="0" applyAlignment="1" applyBorder="1" applyFont="1">
      <alignment horizontal="center" shrinkToFit="0" vertical="center" wrapText="0"/>
    </xf>
    <xf borderId="12" fillId="24" fontId="25" numFmtId="1" xfId="0" applyAlignment="1" applyBorder="1" applyFont="1" applyNumberFormat="1">
      <alignment horizontal="center" shrinkToFit="0" vertical="center" wrapText="0"/>
    </xf>
    <xf borderId="12" fillId="22" fontId="12" numFmtId="1" xfId="0" applyAlignment="1" applyBorder="1" applyFont="1" applyNumberFormat="1">
      <alignment horizontal="center" shrinkToFit="0" vertical="center" wrapText="0"/>
    </xf>
    <xf borderId="1" fillId="29" fontId="25" numFmtId="0" xfId="0" applyAlignment="1" applyBorder="1" applyFont="1">
      <alignment horizontal="center" shrinkToFit="0" vertical="center" wrapText="0"/>
    </xf>
    <xf borderId="2" fillId="29" fontId="25" numFmtId="0" xfId="0" applyAlignment="1" applyBorder="1" applyFont="1">
      <alignment horizontal="center" shrinkToFit="0" vertical="center" wrapText="0"/>
    </xf>
    <xf borderId="13" fillId="29" fontId="25" numFmtId="0" xfId="0" applyAlignment="1" applyBorder="1" applyFont="1">
      <alignment horizontal="center" shrinkToFit="0" vertical="center" wrapText="0"/>
    </xf>
    <xf borderId="5" fillId="29" fontId="24" numFmtId="0" xfId="0" applyAlignment="1" applyBorder="1" applyFont="1">
      <alignment horizontal="right" readingOrder="0" shrinkToFit="0" vertical="center" wrapText="0"/>
    </xf>
    <xf borderId="3" fillId="29" fontId="24" numFmtId="0" xfId="0" applyAlignment="1" applyBorder="1" applyFont="1">
      <alignment horizontal="center" shrinkToFit="0" vertical="center" wrapText="0"/>
    </xf>
    <xf borderId="4" fillId="29" fontId="24" numFmtId="0" xfId="0" applyAlignment="1" applyBorder="1" applyFont="1">
      <alignment horizontal="center" shrinkToFit="0" vertical="center" wrapText="0"/>
    </xf>
    <xf borderId="14" fillId="29" fontId="24" numFmtId="0" xfId="0" applyAlignment="1" applyBorder="1" applyFont="1">
      <alignment horizontal="center" shrinkToFit="0" vertical="center" wrapText="0"/>
    </xf>
    <xf borderId="6" fillId="0" fontId="12" numFmtId="0" xfId="0" applyAlignment="1" applyBorder="1" applyFont="1">
      <alignment horizontal="right" shrinkToFit="0" vertical="center" wrapText="0"/>
    </xf>
    <xf borderId="6" fillId="0" fontId="12" numFmtId="0" xfId="0" applyAlignment="1" applyBorder="1" applyFont="1">
      <alignment horizontal="center" shrinkToFit="0" vertical="center" wrapText="0"/>
    </xf>
    <xf borderId="6" fillId="0" fontId="13" numFmtId="0" xfId="0" applyAlignment="1" applyBorder="1" applyFont="1">
      <alignment horizontal="center" shrinkToFit="0" vertical="center" wrapText="0"/>
    </xf>
    <xf borderId="12" fillId="21" fontId="21" numFmtId="0" xfId="0" applyAlignment="1" applyBorder="1" applyFont="1">
      <alignment horizontal="center" readingOrder="0" shrinkToFit="0" vertical="center" wrapText="0"/>
    </xf>
    <xf borderId="5" fillId="21" fontId="21" numFmtId="0" xfId="0" applyAlignment="1" applyBorder="1" applyFont="1">
      <alignment horizontal="center" readingOrder="0" shrinkToFit="0" vertical="center" wrapText="0"/>
    </xf>
    <xf borderId="5" fillId="21" fontId="26" numFmtId="1" xfId="0" applyAlignment="1" applyBorder="1" applyFont="1" applyNumberFormat="1">
      <alignment horizontal="center" shrinkToFit="0" vertical="center" wrapText="1"/>
    </xf>
    <xf borderId="6" fillId="21" fontId="26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readingOrder="0" shrinkToFit="0" vertical="center" wrapText="0"/>
    </xf>
    <xf borderId="8" fillId="21" fontId="26" numFmtId="0" xfId="0" applyAlignment="1" applyBorder="1" applyFont="1">
      <alignment horizontal="center" shrinkToFit="0" vertical="center" wrapText="1"/>
    </xf>
    <xf borderId="12" fillId="21" fontId="14" numFmtId="0" xfId="0" applyAlignment="1" applyBorder="1" applyFont="1">
      <alignment horizontal="center" shrinkToFit="0" vertical="center" wrapText="0"/>
    </xf>
    <xf borderId="1" fillId="21" fontId="14" numFmtId="0" xfId="0" applyAlignment="1" applyBorder="1" applyFont="1">
      <alignment horizontal="center" shrinkToFit="0" vertical="center" wrapText="0"/>
    </xf>
    <xf borderId="2" fillId="21" fontId="14" numFmtId="0" xfId="0" applyAlignment="1" applyBorder="1" applyFont="1">
      <alignment horizontal="center" shrinkToFit="0" vertical="center" wrapText="0"/>
    </xf>
    <xf borderId="13" fillId="21" fontId="14" numFmtId="0" xfId="0" applyAlignment="1" applyBorder="1" applyFont="1">
      <alignment horizontal="center" shrinkToFit="0" vertical="center" wrapText="0"/>
    </xf>
    <xf borderId="5" fillId="21" fontId="21" numFmtId="0" xfId="0" applyAlignment="1" applyBorder="1" applyFont="1">
      <alignment horizontal="right" readingOrder="0" shrinkToFit="0" vertical="center" wrapText="0"/>
    </xf>
    <xf borderId="3" fillId="21" fontId="21" numFmtId="0" xfId="0" applyAlignment="1" applyBorder="1" applyFont="1">
      <alignment horizontal="center" shrinkToFit="0" vertical="center" wrapText="0"/>
    </xf>
    <xf borderId="4" fillId="21" fontId="21" numFmtId="0" xfId="0" applyAlignment="1" applyBorder="1" applyFont="1">
      <alignment horizontal="center" shrinkToFit="0" vertical="center" wrapText="0"/>
    </xf>
    <xf borderId="14" fillId="21" fontId="21" numFmtId="0" xfId="0" applyAlignment="1" applyBorder="1" applyFont="1">
      <alignment horizontal="center" shrinkToFit="0" vertical="center" wrapText="0"/>
    </xf>
    <xf borderId="6" fillId="0" fontId="11" numFmtId="0" xfId="0" applyAlignment="1" applyBorder="1" applyFont="1">
      <alignment horizontal="right" shrinkToFit="0" vertical="center" wrapText="0"/>
    </xf>
    <xf borderId="6" fillId="0" fontId="27" numFmtId="0" xfId="0" applyAlignment="1" applyBorder="1" applyFont="1">
      <alignment horizontal="center" shrinkToFit="0" vertical="center" wrapText="0"/>
    </xf>
    <xf borderId="12" fillId="3" fontId="28" numFmtId="0" xfId="0" applyAlignment="1" applyBorder="1" applyFont="1">
      <alignment horizontal="center" readingOrder="0" shrinkToFit="0" vertical="center" wrapText="0"/>
    </xf>
    <xf borderId="5" fillId="3" fontId="28" numFmtId="0" xfId="0" applyAlignment="1" applyBorder="1" applyFont="1">
      <alignment horizontal="center" readingOrder="0" shrinkToFit="0" vertical="center" wrapText="0"/>
    </xf>
    <xf borderId="5" fillId="3" fontId="29" numFmtId="1" xfId="0" applyAlignment="1" applyBorder="1" applyFont="1" applyNumberFormat="1">
      <alignment horizontal="center" shrinkToFit="0" vertical="center" wrapText="1"/>
    </xf>
    <xf borderId="6" fillId="3" fontId="29" numFmtId="0" xfId="0" applyAlignment="1" applyBorder="1" applyFont="1">
      <alignment horizontal="center" shrinkToFit="0" vertical="center" wrapText="1"/>
    </xf>
    <xf borderId="8" fillId="3" fontId="29" numFmtId="0" xfId="0" applyAlignment="1" applyBorder="1" applyFont="1">
      <alignment horizontal="center" shrinkToFit="0" vertical="center" wrapText="1"/>
    </xf>
    <xf borderId="12" fillId="3" fontId="30" numFmtId="0" xfId="0" applyAlignment="1" applyBorder="1" applyFont="1">
      <alignment horizontal="center" shrinkToFit="0" vertical="center" wrapText="0"/>
    </xf>
    <xf borderId="1" fillId="3" fontId="30" numFmtId="0" xfId="0" applyAlignment="1" applyBorder="1" applyFont="1">
      <alignment horizontal="center" shrinkToFit="0" vertical="center" wrapText="0"/>
    </xf>
    <xf borderId="2" fillId="3" fontId="30" numFmtId="0" xfId="0" applyAlignment="1" applyBorder="1" applyFont="1">
      <alignment horizontal="center" shrinkToFit="0" vertical="center" wrapText="0"/>
    </xf>
    <xf borderId="12" fillId="27" fontId="12" numFmtId="1" xfId="0" applyAlignment="1" applyBorder="1" applyFont="1" applyNumberFormat="1">
      <alignment horizontal="center" shrinkToFit="0" vertical="center" wrapText="0"/>
    </xf>
    <xf borderId="13" fillId="3" fontId="30" numFmtId="0" xfId="0" applyAlignment="1" applyBorder="1" applyFont="1">
      <alignment horizontal="center" shrinkToFit="0" vertical="center" wrapText="0"/>
    </xf>
    <xf borderId="5" fillId="3" fontId="28" numFmtId="0" xfId="0" applyAlignment="1" applyBorder="1" applyFont="1">
      <alignment horizontal="right" readingOrder="0" shrinkToFit="0" vertical="center" wrapText="0"/>
    </xf>
    <xf borderId="3" fillId="3" fontId="28" numFmtId="0" xfId="0" applyAlignment="1" applyBorder="1" applyFont="1">
      <alignment horizontal="center" shrinkToFit="0" vertical="center" wrapText="0"/>
    </xf>
    <xf borderId="4" fillId="3" fontId="28" numFmtId="0" xfId="0" applyAlignment="1" applyBorder="1" applyFont="1">
      <alignment horizontal="center" shrinkToFit="0" vertical="center" wrapText="0"/>
    </xf>
    <xf borderId="14" fillId="3" fontId="28" numFmtId="0" xfId="0" applyAlignment="1" applyBorder="1" applyFont="1">
      <alignment horizontal="center" shrinkToFit="0" vertical="center" wrapText="0"/>
    </xf>
    <xf borderId="12" fillId="30" fontId="21" numFmtId="0" xfId="0" applyAlignment="1" applyBorder="1" applyFill="1" applyFont="1">
      <alignment horizontal="center" readingOrder="0" shrinkToFit="0" vertical="center" wrapText="0"/>
    </xf>
    <xf borderId="5" fillId="30" fontId="21" numFmtId="0" xfId="0" applyAlignment="1" applyBorder="1" applyFont="1">
      <alignment horizontal="center" readingOrder="0" shrinkToFit="0" vertical="center" wrapText="0"/>
    </xf>
    <xf borderId="5" fillId="30" fontId="9" numFmtId="1" xfId="0" applyAlignment="1" applyBorder="1" applyFont="1" applyNumberFormat="1">
      <alignment horizontal="center" shrinkToFit="0" vertical="center" wrapText="1"/>
    </xf>
    <xf borderId="6" fillId="30" fontId="11" numFmtId="0" xfId="0" applyAlignment="1" applyBorder="1" applyFont="1">
      <alignment horizontal="center" shrinkToFit="0" vertical="center" wrapText="1"/>
    </xf>
    <xf borderId="8" fillId="30" fontId="11" numFmtId="0" xfId="0" applyAlignment="1" applyBorder="1" applyFont="1">
      <alignment horizontal="center" shrinkToFit="0" vertical="center" wrapText="1"/>
    </xf>
    <xf borderId="12" fillId="30" fontId="14" numFmtId="0" xfId="0" applyAlignment="1" applyBorder="1" applyFont="1">
      <alignment horizontal="center" shrinkToFit="0" vertical="center" wrapText="0"/>
    </xf>
    <xf borderId="1" fillId="30" fontId="14" numFmtId="0" xfId="0" applyAlignment="1" applyBorder="1" applyFont="1">
      <alignment horizontal="center" shrinkToFit="0" vertical="center" wrapText="0"/>
    </xf>
    <xf borderId="2" fillId="30" fontId="14" numFmtId="0" xfId="0" applyAlignment="1" applyBorder="1" applyFont="1">
      <alignment horizontal="center" shrinkToFit="0" vertical="center" wrapText="0"/>
    </xf>
    <xf borderId="13" fillId="30" fontId="14" numFmtId="0" xfId="0" applyAlignment="1" applyBorder="1" applyFont="1">
      <alignment horizontal="center" shrinkToFit="0" vertical="center" wrapText="0"/>
    </xf>
    <xf borderId="5" fillId="30" fontId="21" numFmtId="0" xfId="0" applyAlignment="1" applyBorder="1" applyFont="1">
      <alignment horizontal="right" readingOrder="0" shrinkToFit="0" vertical="center" wrapText="0"/>
    </xf>
    <xf borderId="3" fillId="30" fontId="21" numFmtId="0" xfId="0" applyAlignment="1" applyBorder="1" applyFont="1">
      <alignment horizontal="center" shrinkToFit="0" vertical="center" wrapText="0"/>
    </xf>
    <xf borderId="4" fillId="30" fontId="21" numFmtId="0" xfId="0" applyAlignment="1" applyBorder="1" applyFont="1">
      <alignment horizontal="center" shrinkToFit="0" vertical="center" wrapText="0"/>
    </xf>
    <xf borderId="14" fillId="30" fontId="21" numFmtId="0" xfId="0" applyAlignment="1" applyBorder="1" applyFont="1">
      <alignment horizontal="center" shrinkToFit="0" vertical="center" wrapText="0"/>
    </xf>
    <xf borderId="12" fillId="31" fontId="31" numFmtId="0" xfId="0" applyAlignment="1" applyBorder="1" applyFill="1" applyFont="1">
      <alignment horizontal="center" readingOrder="0" shrinkToFit="0" vertical="center" wrapText="0"/>
    </xf>
    <xf borderId="5" fillId="31" fontId="31" numFmtId="0" xfId="0" applyAlignment="1" applyBorder="1" applyFont="1">
      <alignment horizontal="center" readingOrder="0" shrinkToFit="0" vertical="center" wrapText="0"/>
    </xf>
    <xf borderId="5" fillId="31" fontId="9" numFmtId="1" xfId="0" applyAlignment="1" applyBorder="1" applyFont="1" applyNumberFormat="1">
      <alignment horizontal="center" shrinkToFit="0" vertical="center" wrapText="1"/>
    </xf>
    <xf borderId="6" fillId="31" fontId="11" numFmtId="0" xfId="0" applyAlignment="1" applyBorder="1" applyFont="1">
      <alignment horizontal="center" shrinkToFit="0" vertical="center" wrapText="1"/>
    </xf>
    <xf borderId="8" fillId="31" fontId="11" numFmtId="0" xfId="0" applyAlignment="1" applyBorder="1" applyFont="1">
      <alignment horizontal="center" shrinkToFit="0" vertical="center" wrapText="1"/>
    </xf>
    <xf borderId="12" fillId="31" fontId="32" numFmtId="0" xfId="0" applyAlignment="1" applyBorder="1" applyFont="1">
      <alignment horizontal="center" shrinkToFit="0" vertical="center" wrapText="0"/>
    </xf>
    <xf borderId="1" fillId="31" fontId="32" numFmtId="0" xfId="0" applyAlignment="1" applyBorder="1" applyFont="1">
      <alignment horizontal="center" shrinkToFit="0" vertical="center" wrapText="0"/>
    </xf>
    <xf borderId="2" fillId="31" fontId="32" numFmtId="0" xfId="0" applyAlignment="1" applyBorder="1" applyFont="1">
      <alignment horizontal="center" shrinkToFit="0" vertical="center" wrapText="0"/>
    </xf>
    <xf borderId="13" fillId="31" fontId="32" numFmtId="0" xfId="0" applyAlignment="1" applyBorder="1" applyFont="1">
      <alignment horizontal="center" shrinkToFit="0" vertical="center" wrapText="0"/>
    </xf>
    <xf borderId="5" fillId="31" fontId="31" numFmtId="0" xfId="0" applyAlignment="1" applyBorder="1" applyFont="1">
      <alignment horizontal="right" readingOrder="0" shrinkToFit="0" vertical="center" wrapText="0"/>
    </xf>
    <xf borderId="3" fillId="31" fontId="31" numFmtId="0" xfId="0" applyAlignment="1" applyBorder="1" applyFont="1">
      <alignment horizontal="center" shrinkToFit="0" vertical="center" wrapText="0"/>
    </xf>
    <xf borderId="4" fillId="31" fontId="31" numFmtId="0" xfId="0" applyAlignment="1" applyBorder="1" applyFont="1">
      <alignment horizontal="center" shrinkToFit="0" vertical="center" wrapText="0"/>
    </xf>
    <xf borderId="14" fillId="31" fontId="31" numFmtId="0" xfId="0" applyAlignment="1" applyBorder="1" applyFont="1">
      <alignment horizontal="center" shrinkToFit="0" vertical="center" wrapText="0"/>
    </xf>
    <xf borderId="12" fillId="14" fontId="28" numFmtId="0" xfId="0" applyAlignment="1" applyBorder="1" applyFont="1">
      <alignment horizontal="center" readingOrder="0" shrinkToFit="0" vertical="center" wrapText="0"/>
    </xf>
    <xf borderId="5" fillId="14" fontId="28" numFmtId="0" xfId="0" applyAlignment="1" applyBorder="1" applyFont="1">
      <alignment horizontal="center" readingOrder="0" shrinkToFit="0" vertical="center" wrapText="0"/>
    </xf>
    <xf borderId="12" fillId="14" fontId="30" numFmtId="0" xfId="0" applyAlignment="1" applyBorder="1" applyFont="1">
      <alignment horizontal="center" shrinkToFit="0" vertical="center" wrapText="0"/>
    </xf>
    <xf borderId="12" fillId="20" fontId="17" numFmtId="1" xfId="0" applyAlignment="1" applyBorder="1" applyFont="1" applyNumberFormat="1">
      <alignment horizontal="center" shrinkToFit="0" vertical="bottom" wrapText="0"/>
    </xf>
    <xf borderId="1" fillId="14" fontId="30" numFmtId="0" xfId="0" applyAlignment="1" applyBorder="1" applyFont="1">
      <alignment horizontal="center" shrinkToFit="0" vertical="center" wrapText="0"/>
    </xf>
    <xf borderId="2" fillId="14" fontId="30" numFmtId="0" xfId="0" applyAlignment="1" applyBorder="1" applyFont="1">
      <alignment horizontal="center" shrinkToFit="0" vertical="center" wrapText="0"/>
    </xf>
    <xf borderId="13" fillId="14" fontId="30" numFmtId="0" xfId="0" applyAlignment="1" applyBorder="1" applyFont="1">
      <alignment horizontal="center" shrinkToFit="0" vertical="center" wrapText="0"/>
    </xf>
    <xf borderId="5" fillId="14" fontId="28" numFmtId="0" xfId="0" applyAlignment="1" applyBorder="1" applyFont="1">
      <alignment horizontal="right" readingOrder="0" shrinkToFit="0" vertical="center" wrapText="0"/>
    </xf>
    <xf borderId="3" fillId="14" fontId="28" numFmtId="0" xfId="0" applyAlignment="1" applyBorder="1" applyFont="1">
      <alignment horizontal="center" shrinkToFit="0" vertical="center" wrapText="0"/>
    </xf>
    <xf borderId="4" fillId="14" fontId="28" numFmtId="0" xfId="0" applyAlignment="1" applyBorder="1" applyFont="1">
      <alignment horizontal="center" shrinkToFit="0" vertical="center" wrapText="0"/>
    </xf>
    <xf borderId="14" fillId="14" fontId="28" numFmtId="0" xfId="0" applyAlignment="1" applyBorder="1" applyFont="1">
      <alignment horizontal="center" shrinkToFit="0" vertical="center" wrapText="0"/>
    </xf>
    <xf borderId="6" fillId="0" fontId="33" numFmtId="0" xfId="0" applyAlignment="1" applyBorder="1" applyFont="1">
      <alignment horizontal="center" shrinkToFit="0" vertical="center" wrapText="0"/>
    </xf>
    <xf borderId="12" fillId="32" fontId="21" numFmtId="0" xfId="0" applyAlignment="1" applyBorder="1" applyFill="1" applyFont="1">
      <alignment horizontal="center" readingOrder="0" shrinkToFit="0" vertical="center" wrapText="0"/>
    </xf>
    <xf borderId="5" fillId="32" fontId="21" numFmtId="0" xfId="0" applyAlignment="1" applyBorder="1" applyFont="1">
      <alignment horizontal="center" readingOrder="0" shrinkToFit="0" vertical="center" wrapText="0"/>
    </xf>
    <xf borderId="5" fillId="32" fontId="9" numFmtId="1" xfId="0" applyAlignment="1" applyBorder="1" applyFont="1" applyNumberFormat="1">
      <alignment horizontal="center" shrinkToFit="0" vertical="center" wrapText="1"/>
    </xf>
    <xf borderId="6" fillId="32" fontId="11" numFmtId="0" xfId="0" applyAlignment="1" applyBorder="1" applyFont="1">
      <alignment horizontal="center" shrinkToFit="0" vertical="center" wrapText="1"/>
    </xf>
    <xf borderId="8" fillId="32" fontId="11" numFmtId="0" xfId="0" applyAlignment="1" applyBorder="1" applyFont="1">
      <alignment horizontal="center" shrinkToFit="0" vertical="center" wrapText="1"/>
    </xf>
    <xf borderId="12" fillId="32" fontId="14" numFmtId="0" xfId="0" applyAlignment="1" applyBorder="1" applyFont="1">
      <alignment horizontal="center" shrinkToFit="0" vertical="center" wrapText="0"/>
    </xf>
    <xf borderId="1" fillId="32" fontId="14" numFmtId="0" xfId="0" applyAlignment="1" applyBorder="1" applyFont="1">
      <alignment horizontal="center" shrinkToFit="0" vertical="center" wrapText="0"/>
    </xf>
    <xf borderId="2" fillId="32" fontId="14" numFmtId="0" xfId="0" applyAlignment="1" applyBorder="1" applyFont="1">
      <alignment horizontal="center" shrinkToFit="0" vertical="center" wrapText="0"/>
    </xf>
    <xf borderId="13" fillId="32" fontId="14" numFmtId="0" xfId="0" applyAlignment="1" applyBorder="1" applyFont="1">
      <alignment horizontal="center" shrinkToFit="0" vertical="center" wrapText="0"/>
    </xf>
    <xf borderId="12" fillId="6" fontId="17" numFmtId="1" xfId="0" applyAlignment="1" applyBorder="1" applyFont="1" applyNumberFormat="1">
      <alignment horizontal="center" shrinkToFit="0" vertical="center" wrapText="0"/>
    </xf>
    <xf borderId="5" fillId="32" fontId="21" numFmtId="0" xfId="0" applyAlignment="1" applyBorder="1" applyFont="1">
      <alignment horizontal="right" readingOrder="0" shrinkToFit="0" vertical="center" wrapText="0"/>
    </xf>
    <xf borderId="3" fillId="32" fontId="21" numFmtId="0" xfId="0" applyAlignment="1" applyBorder="1" applyFont="1">
      <alignment horizontal="center" shrinkToFit="0" vertical="center" wrapText="0"/>
    </xf>
    <xf borderId="4" fillId="32" fontId="21" numFmtId="0" xfId="0" applyAlignment="1" applyBorder="1" applyFont="1">
      <alignment horizontal="center" shrinkToFit="0" vertical="center" wrapText="0"/>
    </xf>
    <xf borderId="14" fillId="32" fontId="21" numFmtId="0" xfId="0" applyAlignment="1" applyBorder="1" applyFont="1">
      <alignment horizontal="center" shrinkToFit="0" vertical="center" wrapText="0"/>
    </xf>
    <xf borderId="12" fillId="33" fontId="21" numFmtId="0" xfId="0" applyAlignment="1" applyBorder="1" applyFill="1" applyFont="1">
      <alignment horizontal="center" readingOrder="0" shrinkToFit="0" vertical="center" wrapText="0"/>
    </xf>
    <xf borderId="5" fillId="33" fontId="21" numFmtId="0" xfId="0" applyAlignment="1" applyBorder="1" applyFont="1">
      <alignment horizontal="center" readingOrder="0" shrinkToFit="0" vertical="center" wrapText="0"/>
    </xf>
    <xf borderId="5" fillId="33" fontId="9" numFmtId="1" xfId="0" applyAlignment="1" applyBorder="1" applyFont="1" applyNumberFormat="1">
      <alignment horizontal="center" shrinkToFit="0" vertical="center" wrapText="1"/>
    </xf>
    <xf borderId="6" fillId="33" fontId="11" numFmtId="0" xfId="0" applyAlignment="1" applyBorder="1" applyFont="1">
      <alignment horizontal="center" shrinkToFit="0" vertical="center" wrapText="1"/>
    </xf>
    <xf borderId="8" fillId="33" fontId="11" numFmtId="0" xfId="0" applyAlignment="1" applyBorder="1" applyFont="1">
      <alignment horizontal="center" shrinkToFit="0" vertical="center" wrapText="1"/>
    </xf>
    <xf borderId="12" fillId="33" fontId="14" numFmtId="0" xfId="0" applyAlignment="1" applyBorder="1" applyFont="1">
      <alignment horizontal="center" shrinkToFit="0" vertical="center" wrapText="0"/>
    </xf>
    <xf borderId="1" fillId="33" fontId="14" numFmtId="0" xfId="0" applyAlignment="1" applyBorder="1" applyFont="1">
      <alignment horizontal="center" shrinkToFit="0" vertical="center" wrapText="0"/>
    </xf>
    <xf borderId="2" fillId="33" fontId="14" numFmtId="0" xfId="0" applyAlignment="1" applyBorder="1" applyFont="1">
      <alignment horizontal="center" shrinkToFit="0" vertical="center" wrapText="0"/>
    </xf>
    <xf borderId="13" fillId="33" fontId="14" numFmtId="0" xfId="0" applyAlignment="1" applyBorder="1" applyFont="1">
      <alignment horizontal="center" shrinkToFit="0" vertical="center" wrapText="0"/>
    </xf>
    <xf borderId="5" fillId="33" fontId="21" numFmtId="0" xfId="0" applyAlignment="1" applyBorder="1" applyFont="1">
      <alignment horizontal="right" readingOrder="0" shrinkToFit="0" vertical="center" wrapText="0"/>
    </xf>
    <xf borderId="3" fillId="33" fontId="21" numFmtId="0" xfId="0" applyAlignment="1" applyBorder="1" applyFont="1">
      <alignment horizontal="center" shrinkToFit="0" vertical="center" wrapText="0"/>
    </xf>
    <xf borderId="4" fillId="33" fontId="21" numFmtId="0" xfId="0" applyAlignment="1" applyBorder="1" applyFont="1">
      <alignment horizontal="center" shrinkToFit="0" vertical="center" wrapText="0"/>
    </xf>
    <xf borderId="14" fillId="33" fontId="21" numFmtId="0" xfId="0" applyAlignment="1" applyBorder="1" applyFont="1">
      <alignment horizontal="center" shrinkToFit="0" vertical="center" wrapText="0"/>
    </xf>
    <xf borderId="5" fillId="30" fontId="8" numFmtId="1" xfId="0" applyAlignment="1" applyBorder="1" applyFont="1" applyNumberFormat="1">
      <alignment horizontal="center" shrinkToFit="0" vertical="center" wrapText="1"/>
    </xf>
    <xf borderId="6" fillId="30" fontId="8" numFmtId="0" xfId="0" applyAlignment="1" applyBorder="1" applyFont="1">
      <alignment horizontal="center" shrinkToFit="0" vertical="center" wrapText="1"/>
    </xf>
    <xf borderId="8" fillId="30" fontId="8" numFmtId="0" xfId="0" applyAlignment="1" applyBorder="1" applyFont="1">
      <alignment horizontal="center" shrinkToFit="0" vertical="center" wrapText="1"/>
    </xf>
    <xf borderId="12" fillId="30" fontId="14" numFmtId="0" xfId="0" applyAlignment="1" applyBorder="1" applyFont="1">
      <alignment horizontal="center" readingOrder="0" shrinkToFit="0" vertical="center" wrapText="0"/>
    </xf>
    <xf borderId="12" fillId="25" fontId="14" numFmtId="1" xfId="0" applyAlignment="1" applyBorder="1" applyFont="1" applyNumberFormat="1">
      <alignment horizontal="center" shrinkToFit="0" vertical="center" wrapText="0"/>
    </xf>
    <xf borderId="1" fillId="31" fontId="12" numFmtId="0" xfId="0" applyAlignment="1" applyBorder="1" applyFont="1">
      <alignment horizontal="center" shrinkToFit="0" vertical="center" wrapText="0"/>
    </xf>
    <xf borderId="2" fillId="31" fontId="12" numFmtId="0" xfId="0" applyAlignment="1" applyBorder="1" applyFont="1">
      <alignment horizontal="center" shrinkToFit="0" vertical="center" wrapText="0"/>
    </xf>
    <xf borderId="10" fillId="0" fontId="12" numFmtId="0" xfId="0" applyAlignment="1" applyBorder="1" applyFont="1">
      <alignment readingOrder="0" shrinkToFit="0" vertical="center" wrapText="0"/>
    </xf>
    <xf borderId="13" fillId="31" fontId="12" numFmtId="0" xfId="0" applyAlignment="1" applyBorder="1" applyFont="1">
      <alignment horizontal="center" shrinkToFit="0" vertical="center" wrapText="0"/>
    </xf>
    <xf borderId="3" fillId="31" fontId="11" numFmtId="0" xfId="0" applyAlignment="1" applyBorder="1" applyFont="1">
      <alignment horizontal="center" shrinkToFit="0" vertical="center" wrapText="0"/>
    </xf>
    <xf borderId="4" fillId="31" fontId="11" numFmtId="0" xfId="0" applyAlignment="1" applyBorder="1" applyFont="1">
      <alignment horizontal="center" shrinkToFit="0" vertical="center" wrapText="0"/>
    </xf>
    <xf borderId="14" fillId="31" fontId="11" numFmtId="0" xfId="0" applyAlignment="1" applyBorder="1" applyFont="1">
      <alignment horizontal="center" shrinkToFit="0" vertical="center" wrapText="0"/>
    </xf>
    <xf borderId="12" fillId="34" fontId="8" numFmtId="0" xfId="0" applyAlignment="1" applyBorder="1" applyFill="1" applyFont="1">
      <alignment horizontal="center" readingOrder="0" shrinkToFit="0" vertical="center" wrapText="0"/>
    </xf>
    <xf borderId="5" fillId="34" fontId="8" numFmtId="0" xfId="0" applyAlignment="1" applyBorder="1" applyFont="1">
      <alignment horizontal="center" readingOrder="0" shrinkToFit="0" vertical="center" wrapText="0"/>
    </xf>
    <xf borderId="5" fillId="34" fontId="8" numFmtId="1" xfId="0" applyAlignment="1" applyBorder="1" applyFont="1" applyNumberFormat="1">
      <alignment horizontal="center" shrinkToFit="0" vertical="center" wrapText="1"/>
    </xf>
    <xf borderId="6" fillId="34" fontId="8" numFmtId="0" xfId="0" applyAlignment="1" applyBorder="1" applyFont="1">
      <alignment horizontal="center" shrinkToFit="0" vertical="center" wrapText="1"/>
    </xf>
    <xf borderId="8" fillId="34" fontId="8" numFmtId="0" xfId="0" applyAlignment="1" applyBorder="1" applyFont="1">
      <alignment horizontal="center" shrinkToFit="0" vertical="center" wrapText="1"/>
    </xf>
    <xf borderId="12" fillId="34" fontId="17" numFmtId="0" xfId="0" applyAlignment="1" applyBorder="1" applyFont="1">
      <alignment horizontal="center" shrinkToFit="0" vertical="center" wrapText="0"/>
    </xf>
    <xf borderId="1" fillId="34" fontId="17" numFmtId="0" xfId="0" applyAlignment="1" applyBorder="1" applyFont="1">
      <alignment horizontal="center" shrinkToFit="0" vertical="center" wrapText="0"/>
    </xf>
    <xf borderId="2" fillId="34" fontId="17" numFmtId="0" xfId="0" applyAlignment="1" applyBorder="1" applyFont="1">
      <alignment horizontal="center" shrinkToFit="0" vertical="center" wrapText="0"/>
    </xf>
    <xf borderId="13" fillId="34" fontId="17" numFmtId="0" xfId="0" applyAlignment="1" applyBorder="1" applyFont="1">
      <alignment horizontal="center" shrinkToFit="0" vertical="center" wrapText="0"/>
    </xf>
    <xf borderId="5" fillId="34" fontId="8" numFmtId="0" xfId="0" applyAlignment="1" applyBorder="1" applyFont="1">
      <alignment horizontal="right" readingOrder="0" shrinkToFit="0" vertical="center" wrapText="0"/>
    </xf>
    <xf borderId="3" fillId="34" fontId="8" numFmtId="0" xfId="0" applyAlignment="1" applyBorder="1" applyFont="1">
      <alignment horizontal="center" shrinkToFit="0" vertical="center" wrapText="0"/>
    </xf>
    <xf borderId="4" fillId="34" fontId="8" numFmtId="0" xfId="0" applyAlignment="1" applyBorder="1" applyFont="1">
      <alignment horizontal="center" shrinkToFit="0" vertical="center" wrapText="0"/>
    </xf>
    <xf borderId="14" fillId="34" fontId="8" numFmtId="0" xfId="0" applyAlignment="1" applyBorder="1" applyFont="1">
      <alignment horizontal="center" shrinkToFit="0" vertical="center" wrapText="0"/>
    </xf>
    <xf borderId="6" fillId="0" fontId="34" numFmtId="0" xfId="0" applyAlignment="1" applyBorder="1" applyFont="1">
      <alignment horizontal="center" shrinkToFit="0" vertical="center" wrapText="0"/>
    </xf>
    <xf borderId="12" fillId="26" fontId="24" numFmtId="0" xfId="0" applyAlignment="1" applyBorder="1" applyFont="1">
      <alignment horizontal="center" readingOrder="0" shrinkToFit="0" vertical="center" wrapText="0"/>
    </xf>
    <xf borderId="5" fillId="26" fontId="24" numFmtId="0" xfId="0" applyAlignment="1" applyBorder="1" applyFont="1">
      <alignment horizontal="center" readingOrder="0" shrinkToFit="0" vertical="center" wrapText="0"/>
    </xf>
    <xf borderId="5" fillId="26" fontId="35" numFmtId="1" xfId="0" applyAlignment="1" applyBorder="1" applyFont="1" applyNumberFormat="1">
      <alignment horizontal="center" shrinkToFit="0" vertical="center" wrapText="1"/>
    </xf>
    <xf borderId="6" fillId="26" fontId="35" numFmtId="0" xfId="0" applyAlignment="1" applyBorder="1" applyFont="1">
      <alignment horizontal="center" shrinkToFit="0" vertical="center" wrapText="1"/>
    </xf>
    <xf borderId="8" fillId="26" fontId="35" numFmtId="0" xfId="0" applyAlignment="1" applyBorder="1" applyFont="1">
      <alignment horizontal="center" shrinkToFit="0" vertical="center" wrapText="1"/>
    </xf>
    <xf borderId="12" fillId="26" fontId="25" numFmtId="0" xfId="0" applyAlignment="1" applyBorder="1" applyFont="1">
      <alignment horizontal="center" shrinkToFit="0" vertical="center" wrapText="0"/>
    </xf>
    <xf borderId="0" fillId="0" fontId="19" numFmtId="0" xfId="0" applyAlignment="1" applyFont="1">
      <alignment shrinkToFit="0" vertical="center" wrapText="0"/>
    </xf>
    <xf borderId="1" fillId="26" fontId="30" numFmtId="0" xfId="0" applyAlignment="1" applyBorder="1" applyFont="1">
      <alignment horizontal="center" shrinkToFit="0" vertical="center" wrapText="0"/>
    </xf>
    <xf borderId="2" fillId="26" fontId="30" numFmtId="0" xfId="0" applyAlignment="1" applyBorder="1" applyFont="1">
      <alignment horizontal="center" shrinkToFit="0" vertical="center" wrapText="0"/>
    </xf>
    <xf borderId="13" fillId="26" fontId="30" numFmtId="0" xfId="0" applyAlignment="1" applyBorder="1" applyFont="1">
      <alignment horizontal="center" shrinkToFit="0" vertical="center" wrapText="0"/>
    </xf>
    <xf borderId="5" fillId="26" fontId="24" numFmtId="0" xfId="0" applyAlignment="1" applyBorder="1" applyFont="1">
      <alignment horizontal="right" readingOrder="0" shrinkToFit="0" vertical="center" wrapText="0"/>
    </xf>
    <xf borderId="3" fillId="26" fontId="28" numFmtId="0" xfId="0" applyAlignment="1" applyBorder="1" applyFont="1">
      <alignment horizontal="center" shrinkToFit="0" vertical="center" wrapText="0"/>
    </xf>
    <xf borderId="4" fillId="26" fontId="28" numFmtId="0" xfId="0" applyAlignment="1" applyBorder="1" applyFont="1">
      <alignment horizontal="center" shrinkToFit="0" vertical="center" wrapText="0"/>
    </xf>
    <xf borderId="14" fillId="26" fontId="28" numFmtId="0" xfId="0" applyAlignment="1" applyBorder="1" applyFont="1">
      <alignment horizontal="center" shrinkToFit="0" vertical="center" wrapText="0"/>
    </xf>
    <xf borderId="12" fillId="32" fontId="8" numFmtId="0" xfId="0" applyAlignment="1" applyBorder="1" applyFont="1">
      <alignment horizontal="center" readingOrder="0" shrinkToFit="0" vertical="center" wrapText="0"/>
    </xf>
    <xf borderId="5" fillId="32" fontId="8" numFmtId="0" xfId="0" applyAlignment="1" applyBorder="1" applyFont="1">
      <alignment horizontal="center" readingOrder="0" shrinkToFit="0" vertical="center" wrapText="0"/>
    </xf>
    <xf borderId="12" fillId="32" fontId="17" numFmtId="0" xfId="0" applyAlignment="1" applyBorder="1" applyFont="1">
      <alignment horizontal="center" shrinkToFit="0" vertical="center" wrapText="0"/>
    </xf>
    <xf borderId="12" fillId="35" fontId="13" numFmtId="1" xfId="0" applyAlignment="1" applyBorder="1" applyFill="1" applyFont="1" applyNumberFormat="1">
      <alignment horizontal="center" shrinkToFit="0" vertical="center" wrapText="0"/>
    </xf>
    <xf borderId="12" fillId="35" fontId="13" numFmtId="0" xfId="0" applyAlignment="1" applyBorder="1" applyFont="1">
      <alignment horizontal="center" shrinkToFit="0" vertical="center" wrapText="0"/>
    </xf>
    <xf borderId="1" fillId="32" fontId="17" numFmtId="0" xfId="0" applyAlignment="1" applyBorder="1" applyFont="1">
      <alignment horizontal="center" shrinkToFit="0" vertical="center" wrapText="0"/>
    </xf>
    <xf borderId="2" fillId="32" fontId="17" numFmtId="0" xfId="0" applyAlignment="1" applyBorder="1" applyFont="1">
      <alignment horizontal="center" shrinkToFit="0" vertical="center" wrapText="0"/>
    </xf>
    <xf borderId="10" fillId="0" fontId="8" numFmtId="0" xfId="0" applyAlignment="1" applyBorder="1" applyFont="1">
      <alignment horizontal="center" readingOrder="0" shrinkToFit="0" vertical="center" wrapText="0"/>
    </xf>
    <xf borderId="13" fillId="32" fontId="17" numFmtId="0" xfId="0" applyAlignment="1" applyBorder="1" applyFont="1">
      <alignment horizontal="center" shrinkToFit="0" vertical="center" wrapText="0"/>
    </xf>
    <xf borderId="5" fillId="32" fontId="8" numFmtId="0" xfId="0" applyAlignment="1" applyBorder="1" applyFont="1">
      <alignment horizontal="right" readingOrder="0" shrinkToFit="0" vertical="center" wrapText="0"/>
    </xf>
    <xf borderId="12" fillId="35" fontId="9" numFmtId="0" xfId="0" applyAlignment="1" applyBorder="1" applyFont="1">
      <alignment horizontal="center" shrinkToFit="0" vertical="center" wrapText="0"/>
    </xf>
    <xf borderId="3" fillId="32" fontId="8" numFmtId="0" xfId="0" applyAlignment="1" applyBorder="1" applyFont="1">
      <alignment horizontal="center" shrinkToFit="0" vertical="center" wrapText="0"/>
    </xf>
    <xf borderId="4" fillId="32" fontId="8" numFmtId="0" xfId="0" applyAlignment="1" applyBorder="1" applyFont="1">
      <alignment horizontal="center" shrinkToFit="0" vertical="center" wrapText="0"/>
    </xf>
    <xf borderId="14" fillId="32" fontId="8" numFmtId="0" xfId="0" applyAlignment="1" applyBorder="1" applyFont="1">
      <alignment horizontal="center" shrinkToFit="0" vertical="center" wrapText="0"/>
    </xf>
    <xf borderId="12" fillId="36" fontId="8" numFmtId="0" xfId="0" applyAlignment="1" applyBorder="1" applyFill="1" applyFont="1">
      <alignment horizontal="center" readingOrder="0" shrinkToFit="0" vertical="center" wrapText="0"/>
    </xf>
    <xf borderId="5" fillId="36" fontId="8" numFmtId="0" xfId="0" applyAlignment="1" applyBorder="1" applyFont="1">
      <alignment horizontal="center" readingOrder="0" shrinkToFit="0" vertical="center" wrapText="0"/>
    </xf>
    <xf borderId="5" fillId="36" fontId="9" numFmtId="1" xfId="0" applyAlignment="1" applyBorder="1" applyFont="1" applyNumberFormat="1">
      <alignment horizontal="center" shrinkToFit="0" vertical="center" wrapText="1"/>
    </xf>
    <xf borderId="6" fillId="36" fontId="11" numFmtId="0" xfId="0" applyAlignment="1" applyBorder="1" applyFont="1">
      <alignment horizontal="center" shrinkToFit="0" vertical="center" wrapText="1"/>
    </xf>
    <xf borderId="8" fillId="36" fontId="11" numFmtId="0" xfId="0" applyAlignment="1" applyBorder="1" applyFont="1">
      <alignment horizontal="center" shrinkToFit="0" vertical="center" wrapText="1"/>
    </xf>
    <xf borderId="12" fillId="36" fontId="17" numFmtId="0" xfId="0" applyAlignment="1" applyBorder="1" applyFont="1">
      <alignment horizontal="center" shrinkToFit="0" vertical="center" wrapText="0"/>
    </xf>
    <xf borderId="1" fillId="36" fontId="17" numFmtId="0" xfId="0" applyAlignment="1" applyBorder="1" applyFont="1">
      <alignment horizontal="center" shrinkToFit="0" vertical="center" wrapText="0"/>
    </xf>
    <xf borderId="2" fillId="36" fontId="17" numFmtId="0" xfId="0" applyAlignment="1" applyBorder="1" applyFont="1">
      <alignment horizontal="center" shrinkToFit="0" vertical="center" wrapText="0"/>
    </xf>
    <xf borderId="13" fillId="36" fontId="17" numFmtId="0" xfId="0" applyAlignment="1" applyBorder="1" applyFont="1">
      <alignment horizontal="center" shrinkToFit="0" vertical="center" wrapText="0"/>
    </xf>
    <xf borderId="5" fillId="36" fontId="8" numFmtId="0" xfId="0" applyAlignment="1" applyBorder="1" applyFont="1">
      <alignment horizontal="right" readingOrder="0" shrinkToFit="0" vertical="center" wrapText="0"/>
    </xf>
    <xf borderId="3" fillId="36" fontId="8" numFmtId="0" xfId="0" applyAlignment="1" applyBorder="1" applyFont="1">
      <alignment horizontal="center" shrinkToFit="0" vertical="center" wrapText="0"/>
    </xf>
    <xf borderId="4" fillId="36" fontId="8" numFmtId="0" xfId="0" applyAlignment="1" applyBorder="1" applyFont="1">
      <alignment horizontal="center" shrinkToFit="0" vertical="center" wrapText="0"/>
    </xf>
    <xf borderId="14" fillId="36" fontId="8" numFmtId="0" xfId="0" applyAlignment="1" applyBorder="1" applyFont="1">
      <alignment horizontal="center" shrinkToFit="0" vertical="center" wrapText="0"/>
    </xf>
    <xf borderId="6" fillId="0" fontId="19" numFmtId="0" xfId="0" applyAlignment="1" applyBorder="1" applyFont="1">
      <alignment shrinkToFit="0" vertical="center" wrapText="0"/>
    </xf>
    <xf borderId="6" fillId="0" fontId="19" numFmtId="0" xfId="0" applyAlignment="1" applyBorder="1" applyFont="1">
      <alignment horizontal="center" shrinkToFit="0" vertical="center" wrapText="0"/>
    </xf>
    <xf borderId="6" fillId="0" fontId="19" numFmtId="0" xfId="0" applyAlignment="1" applyBorder="1" applyFont="1">
      <alignment horizontal="right" shrinkToFit="0" vertical="center" wrapText="0"/>
    </xf>
    <xf borderId="12" fillId="33" fontId="8" numFmtId="0" xfId="0" applyAlignment="1" applyBorder="1" applyFont="1">
      <alignment horizontal="center" readingOrder="0" shrinkToFit="0" vertical="center" wrapText="0"/>
    </xf>
    <xf borderId="5" fillId="33" fontId="8" numFmtId="0" xfId="0" applyAlignment="1" applyBorder="1" applyFont="1">
      <alignment horizontal="center" readingOrder="0" shrinkToFit="0" vertical="center" wrapText="0"/>
    </xf>
    <xf borderId="5" fillId="33" fontId="36" numFmtId="1" xfId="0" applyAlignment="1" applyBorder="1" applyFont="1" applyNumberFormat="1">
      <alignment horizontal="center" shrinkToFit="0" vertical="center" wrapText="1"/>
    </xf>
    <xf borderId="6" fillId="33" fontId="36" numFmtId="0" xfId="0" applyAlignment="1" applyBorder="1" applyFont="1">
      <alignment horizontal="center" shrinkToFit="0" vertical="center" wrapText="1"/>
    </xf>
    <xf borderId="8" fillId="33" fontId="36" numFmtId="0" xfId="0" applyAlignment="1" applyBorder="1" applyFont="1">
      <alignment horizontal="center" shrinkToFit="0" vertical="center" wrapText="1"/>
    </xf>
    <xf borderId="12" fillId="33" fontId="17" numFmtId="0" xfId="0" applyAlignment="1" applyBorder="1" applyFont="1">
      <alignment horizontal="center" shrinkToFit="0" vertical="center" wrapText="0"/>
    </xf>
    <xf borderId="12" fillId="28" fontId="17" numFmtId="1" xfId="0" applyAlignment="1" applyBorder="1" applyFont="1" applyNumberFormat="1">
      <alignment horizontal="center" shrinkToFit="0" vertical="center" wrapText="0"/>
    </xf>
    <xf borderId="1" fillId="33" fontId="17" numFmtId="0" xfId="0" applyAlignment="1" applyBorder="1" applyFont="1">
      <alignment horizontal="center" shrinkToFit="0" vertical="center" wrapText="0"/>
    </xf>
    <xf borderId="2" fillId="33" fontId="17" numFmtId="0" xfId="0" applyAlignment="1" applyBorder="1" applyFont="1">
      <alignment horizontal="center" shrinkToFit="0" vertical="center" wrapText="0"/>
    </xf>
    <xf borderId="13" fillId="33" fontId="17" numFmtId="0" xfId="0" applyAlignment="1" applyBorder="1" applyFont="1">
      <alignment horizontal="center" shrinkToFit="0" vertical="center" wrapText="0"/>
    </xf>
    <xf borderId="5" fillId="33" fontId="8" numFmtId="0" xfId="0" applyAlignment="1" applyBorder="1" applyFont="1">
      <alignment horizontal="right" readingOrder="0" shrinkToFit="0" vertical="center" wrapText="0"/>
    </xf>
    <xf borderId="3" fillId="33" fontId="8" numFmtId="0" xfId="0" applyAlignment="1" applyBorder="1" applyFont="1">
      <alignment horizontal="center" shrinkToFit="0" vertical="center" wrapText="0"/>
    </xf>
    <xf borderId="4" fillId="33" fontId="8" numFmtId="0" xfId="0" applyAlignment="1" applyBorder="1" applyFont="1">
      <alignment horizontal="center" shrinkToFit="0" vertical="center" wrapText="0"/>
    </xf>
    <xf borderId="14" fillId="33" fontId="8" numFmtId="0" xfId="0" applyAlignment="1" applyBorder="1" applyFont="1">
      <alignment horizontal="center" shrinkToFit="0" vertical="center" wrapText="0"/>
    </xf>
    <xf borderId="12" fillId="20" fontId="8" numFmtId="0" xfId="0" applyAlignment="1" applyBorder="1" applyFont="1">
      <alignment horizontal="center" readingOrder="0" shrinkToFit="0" vertical="center" wrapText="0"/>
    </xf>
    <xf borderId="5" fillId="20" fontId="8" numFmtId="0" xfId="0" applyAlignment="1" applyBorder="1" applyFont="1">
      <alignment horizontal="center" readingOrder="0" shrinkToFit="0" vertical="center" wrapText="0"/>
    </xf>
    <xf borderId="5" fillId="20" fontId="35" numFmtId="1" xfId="0" applyAlignment="1" applyBorder="1" applyFont="1" applyNumberFormat="1">
      <alignment horizontal="center" shrinkToFit="0" vertical="center" wrapText="1"/>
    </xf>
    <xf borderId="6" fillId="20" fontId="35" numFmtId="0" xfId="0" applyAlignment="1" applyBorder="1" applyFont="1">
      <alignment horizontal="center" shrinkToFit="0" vertical="center" wrapText="1"/>
    </xf>
    <xf borderId="8" fillId="20" fontId="35" numFmtId="0" xfId="0" applyAlignment="1" applyBorder="1" applyFont="1">
      <alignment horizontal="center" shrinkToFit="0" vertical="center" wrapText="1"/>
    </xf>
    <xf borderId="12" fillId="20" fontId="17" numFmtId="0" xfId="0" applyAlignment="1" applyBorder="1" applyFont="1">
      <alignment horizontal="center" shrinkToFit="0" vertical="center" wrapText="0"/>
    </xf>
    <xf borderId="1" fillId="20" fontId="17" numFmtId="0" xfId="0" applyAlignment="1" applyBorder="1" applyFont="1">
      <alignment horizontal="center" shrinkToFit="0" vertical="center" wrapText="0"/>
    </xf>
    <xf borderId="2" fillId="20" fontId="17" numFmtId="0" xfId="0" applyAlignment="1" applyBorder="1" applyFont="1">
      <alignment horizontal="center" shrinkToFit="0" vertical="center" wrapText="0"/>
    </xf>
    <xf borderId="13" fillId="20" fontId="17" numFmtId="0" xfId="0" applyAlignment="1" applyBorder="1" applyFont="1">
      <alignment horizontal="center" shrinkToFit="0" vertical="center" wrapText="0"/>
    </xf>
    <xf borderId="5" fillId="20" fontId="8" numFmtId="0" xfId="0" applyAlignment="1" applyBorder="1" applyFont="1">
      <alignment horizontal="right" readingOrder="0" shrinkToFit="0" vertical="center" wrapText="0"/>
    </xf>
    <xf borderId="3" fillId="20" fontId="8" numFmtId="0" xfId="0" applyAlignment="1" applyBorder="1" applyFont="1">
      <alignment horizontal="center" shrinkToFit="0" vertical="center" wrapText="0"/>
    </xf>
    <xf borderId="4" fillId="20" fontId="8" numFmtId="0" xfId="0" applyAlignment="1" applyBorder="1" applyFont="1">
      <alignment horizontal="center" shrinkToFit="0" vertical="center" wrapText="0"/>
    </xf>
    <xf borderId="14" fillId="20" fontId="8" numFmtId="0" xfId="0" applyAlignment="1" applyBorder="1" applyFont="1">
      <alignment horizontal="center" shrinkToFit="0" vertical="center" wrapText="0"/>
    </xf>
    <xf borderId="12" fillId="37" fontId="8" numFmtId="0" xfId="0" applyAlignment="1" applyBorder="1" applyFill="1" applyFont="1">
      <alignment horizontal="center" readingOrder="0" shrinkToFit="0" vertical="center" wrapText="0"/>
    </xf>
    <xf borderId="5" fillId="37" fontId="8" numFmtId="0" xfId="0" applyAlignment="1" applyBorder="1" applyFont="1">
      <alignment horizontal="center" readingOrder="0" shrinkToFit="0" vertical="center" wrapText="0"/>
    </xf>
    <xf borderId="5" fillId="37" fontId="35" numFmtId="1" xfId="0" applyAlignment="1" applyBorder="1" applyFont="1" applyNumberFormat="1">
      <alignment horizontal="center" shrinkToFit="0" vertical="center" wrapText="1"/>
    </xf>
    <xf borderId="6" fillId="37" fontId="35" numFmtId="0" xfId="0" applyAlignment="1" applyBorder="1" applyFont="1">
      <alignment horizontal="center" shrinkToFit="0" vertical="center" wrapText="1"/>
    </xf>
    <xf borderId="8" fillId="37" fontId="35" numFmtId="0" xfId="0" applyAlignment="1" applyBorder="1" applyFont="1">
      <alignment horizontal="center" shrinkToFit="0" vertical="center" wrapText="1"/>
    </xf>
    <xf borderId="12" fillId="37" fontId="17" numFmtId="0" xfId="0" applyAlignment="1" applyBorder="1" applyFont="1">
      <alignment horizontal="center" shrinkToFit="0" vertical="center" wrapText="0"/>
    </xf>
    <xf borderId="1" fillId="37" fontId="17" numFmtId="0" xfId="0" applyAlignment="1" applyBorder="1" applyFont="1">
      <alignment horizontal="center" shrinkToFit="0" vertical="center" wrapText="0"/>
    </xf>
    <xf borderId="2" fillId="37" fontId="17" numFmtId="0" xfId="0" applyAlignment="1" applyBorder="1" applyFont="1">
      <alignment horizontal="center" shrinkToFit="0" vertical="center" wrapText="0"/>
    </xf>
    <xf borderId="13" fillId="37" fontId="17" numFmtId="0" xfId="0" applyAlignment="1" applyBorder="1" applyFont="1">
      <alignment horizontal="center" shrinkToFit="0" vertical="center" wrapText="0"/>
    </xf>
    <xf borderId="5" fillId="37" fontId="8" numFmtId="0" xfId="0" applyAlignment="1" applyBorder="1" applyFont="1">
      <alignment horizontal="right" readingOrder="0" shrinkToFit="0" vertical="center" wrapText="0"/>
    </xf>
    <xf borderId="3" fillId="37" fontId="8" numFmtId="0" xfId="0" applyAlignment="1" applyBorder="1" applyFont="1">
      <alignment horizontal="center" shrinkToFit="0" vertical="center" wrapText="0"/>
    </xf>
    <xf borderId="4" fillId="37" fontId="8" numFmtId="0" xfId="0" applyAlignment="1" applyBorder="1" applyFont="1">
      <alignment horizontal="center" shrinkToFit="0" vertical="center" wrapText="0"/>
    </xf>
    <xf borderId="14" fillId="37" fontId="8" numFmtId="0" xfId="0" applyAlignment="1" applyBorder="1" applyFont="1">
      <alignment horizontal="center" shrinkToFit="0" vertical="center" wrapText="0"/>
    </xf>
    <xf borderId="12" fillId="9" fontId="8" numFmtId="0" xfId="0" applyAlignment="1" applyBorder="1" applyFont="1">
      <alignment horizontal="center" readingOrder="0" shrinkToFit="0" vertical="center" wrapText="0"/>
    </xf>
    <xf borderId="5" fillId="9" fontId="8" numFmtId="0" xfId="0" applyAlignment="1" applyBorder="1" applyFont="1">
      <alignment horizontal="center" readingOrder="0" shrinkToFit="0" vertical="center" wrapText="0"/>
    </xf>
    <xf borderId="5" fillId="9" fontId="35" numFmtId="1" xfId="0" applyAlignment="1" applyBorder="1" applyFont="1" applyNumberFormat="1">
      <alignment horizontal="center" shrinkToFit="0" vertical="center" wrapText="1"/>
    </xf>
    <xf borderId="6" fillId="9" fontId="35" numFmtId="0" xfId="0" applyAlignment="1" applyBorder="1" applyFont="1">
      <alignment horizontal="center" shrinkToFit="0" vertical="center" wrapText="1"/>
    </xf>
    <xf borderId="8" fillId="9" fontId="35" numFmtId="0" xfId="0" applyAlignment="1" applyBorder="1" applyFont="1">
      <alignment horizontal="center" shrinkToFit="0" vertical="center" wrapText="1"/>
    </xf>
    <xf borderId="12" fillId="9" fontId="17" numFmtId="0" xfId="0" applyAlignment="1" applyBorder="1" applyFont="1">
      <alignment horizontal="center" shrinkToFit="0" vertical="center" wrapText="0"/>
    </xf>
    <xf borderId="1" fillId="9" fontId="17" numFmtId="0" xfId="0" applyAlignment="1" applyBorder="1" applyFont="1">
      <alignment horizontal="center" shrinkToFit="0" vertical="center" wrapText="0"/>
    </xf>
    <xf borderId="2" fillId="9" fontId="17" numFmtId="0" xfId="0" applyAlignment="1" applyBorder="1" applyFont="1">
      <alignment horizontal="center" shrinkToFit="0" vertical="center" wrapText="0"/>
    </xf>
    <xf borderId="13" fillId="9" fontId="17" numFmtId="0" xfId="0" applyAlignment="1" applyBorder="1" applyFont="1">
      <alignment horizontal="center" shrinkToFit="0" vertical="center" wrapText="0"/>
    </xf>
    <xf borderId="5" fillId="9" fontId="8" numFmtId="0" xfId="0" applyAlignment="1" applyBorder="1" applyFont="1">
      <alignment horizontal="right" readingOrder="0" shrinkToFit="0" vertical="center" wrapText="0"/>
    </xf>
    <xf borderId="3" fillId="9" fontId="8" numFmtId="0" xfId="0" applyAlignment="1" applyBorder="1" applyFont="1">
      <alignment horizontal="center" shrinkToFit="0" vertical="center" wrapText="0"/>
    </xf>
    <xf borderId="4" fillId="9" fontId="8" numFmtId="0" xfId="0" applyAlignment="1" applyBorder="1" applyFont="1">
      <alignment horizontal="center" shrinkToFit="0" vertical="center" wrapText="0"/>
    </xf>
    <xf borderId="14" fillId="9" fontId="8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5.57"/>
    <col customWidth="1" min="2" max="2" width="3.57"/>
    <col customWidth="1" min="3" max="3" width="19.57"/>
    <col customWidth="1" min="4" max="12" width="4.57"/>
    <col customWidth="1" min="13" max="13" width="5.57"/>
    <col customWidth="1" min="14" max="22" width="4.57"/>
    <col customWidth="1" min="23" max="24" width="5.57"/>
    <col customWidth="1" min="25" max="32" width="4.57"/>
  </cols>
  <sheetData>
    <row r="1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24.0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>
      <c r="A3" s="10">
        <v>43227.0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>
      <c r="A4" s="14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7" t="s">
        <v>6</v>
      </c>
      <c r="Y4" s="19" t="s">
        <v>3</v>
      </c>
      <c r="Z4" s="8"/>
      <c r="AA4" s="8"/>
      <c r="AB4" s="8"/>
      <c r="AC4" s="8"/>
      <c r="AD4" s="8"/>
      <c r="AE4" s="8"/>
      <c r="AF4" s="16"/>
    </row>
    <row r="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8"/>
      <c r="Y5" s="22" t="s">
        <v>7</v>
      </c>
      <c r="Z5" s="22" t="s">
        <v>9</v>
      </c>
      <c r="AA5" s="22" t="s">
        <v>10</v>
      </c>
      <c r="AB5" s="22" t="s">
        <v>11</v>
      </c>
      <c r="AC5" s="22" t="s">
        <v>12</v>
      </c>
      <c r="AD5" s="22" t="s">
        <v>13</v>
      </c>
      <c r="AE5" s="22" t="s">
        <v>14</v>
      </c>
      <c r="AF5" s="22" t="s">
        <v>15</v>
      </c>
    </row>
    <row r="6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7"/>
      <c r="O6" s="27"/>
      <c r="P6" s="27"/>
      <c r="Q6" s="27"/>
      <c r="R6" s="27"/>
      <c r="S6" s="27"/>
      <c r="T6" s="27"/>
      <c r="U6" s="27"/>
      <c r="V6" s="27"/>
      <c r="W6" s="28"/>
      <c r="X6" s="18"/>
      <c r="Y6" s="18"/>
      <c r="Z6" s="18"/>
      <c r="AA6" s="18"/>
      <c r="AB6" s="18"/>
      <c r="AC6" s="18"/>
      <c r="AD6" s="18"/>
      <c r="AE6" s="18"/>
      <c r="AF6" s="18"/>
    </row>
    <row r="7">
      <c r="A7" s="30"/>
      <c r="B7" s="31"/>
      <c r="C7" s="32"/>
      <c r="D7" s="31"/>
      <c r="E7" s="31"/>
      <c r="F7" s="31"/>
      <c r="G7" s="31"/>
      <c r="H7" s="31"/>
      <c r="I7" s="31"/>
      <c r="J7" s="31"/>
      <c r="K7" s="31"/>
      <c r="L7" s="31"/>
      <c r="M7" s="33"/>
      <c r="N7" s="31"/>
      <c r="O7" s="31"/>
      <c r="P7" s="31"/>
      <c r="Q7" s="31"/>
      <c r="R7" s="31"/>
      <c r="S7" s="31"/>
      <c r="T7" s="31"/>
      <c r="U7" s="31"/>
      <c r="V7" s="31"/>
      <c r="W7" s="33"/>
      <c r="X7" s="18"/>
      <c r="Y7" s="18"/>
      <c r="Z7" s="18"/>
      <c r="AA7" s="18"/>
      <c r="AB7" s="18"/>
      <c r="AC7" s="18"/>
      <c r="AD7" s="18"/>
      <c r="AE7" s="18"/>
      <c r="AF7" s="18"/>
    </row>
    <row r="8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3"/>
      <c r="N8" s="31"/>
      <c r="O8" s="31"/>
      <c r="P8" s="31"/>
      <c r="Q8" s="31"/>
      <c r="R8" s="31"/>
      <c r="S8" s="31"/>
      <c r="T8" s="31"/>
      <c r="U8" s="31"/>
      <c r="V8" s="31"/>
      <c r="W8" s="33"/>
      <c r="X8" s="18"/>
      <c r="Y8" s="18"/>
      <c r="Z8" s="18"/>
      <c r="AA8" s="18"/>
      <c r="AB8" s="18"/>
      <c r="AC8" s="18"/>
      <c r="AD8" s="18"/>
      <c r="AE8" s="18"/>
      <c r="AF8" s="18"/>
    </row>
    <row r="9">
      <c r="A9" s="35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42"/>
      <c r="N9" s="37"/>
      <c r="O9" s="37"/>
      <c r="P9" s="37"/>
      <c r="Q9" s="37"/>
      <c r="R9" s="37"/>
      <c r="S9" s="37"/>
      <c r="T9" s="37"/>
      <c r="U9" s="37"/>
      <c r="V9" s="37"/>
      <c r="W9" s="42"/>
      <c r="X9" s="29"/>
      <c r="Y9" s="29"/>
      <c r="Z9" s="29"/>
      <c r="AA9" s="29"/>
      <c r="AB9" s="29"/>
      <c r="AC9" s="29"/>
      <c r="AD9" s="29"/>
      <c r="AE9" s="29"/>
      <c r="AF9" s="29"/>
    </row>
    <row r="10">
      <c r="A10" s="43" t="s">
        <v>16</v>
      </c>
      <c r="B10" s="44" t="s">
        <v>17</v>
      </c>
      <c r="C10" s="16"/>
      <c r="D10" s="46">
        <v>1.0</v>
      </c>
      <c r="E10" s="46">
        <v>2.0</v>
      </c>
      <c r="F10" s="46">
        <v>3.0</v>
      </c>
      <c r="G10" s="46">
        <v>4.0</v>
      </c>
      <c r="H10" s="46">
        <v>5.0</v>
      </c>
      <c r="I10" s="46">
        <v>6.0</v>
      </c>
      <c r="J10" s="46">
        <v>7.0</v>
      </c>
      <c r="K10" s="46">
        <v>8.0</v>
      </c>
      <c r="L10" s="46">
        <v>9.0</v>
      </c>
      <c r="M10" s="47" t="s">
        <v>18</v>
      </c>
      <c r="N10" s="46">
        <v>10.0</v>
      </c>
      <c r="O10" s="46">
        <v>11.0</v>
      </c>
      <c r="P10" s="46">
        <v>12.0</v>
      </c>
      <c r="Q10" s="46">
        <v>13.0</v>
      </c>
      <c r="R10" s="46">
        <v>14.0</v>
      </c>
      <c r="S10" s="46">
        <v>15.0</v>
      </c>
      <c r="T10" s="46">
        <v>16.0</v>
      </c>
      <c r="U10" s="46">
        <v>17.0</v>
      </c>
      <c r="V10" s="46">
        <v>18.0</v>
      </c>
      <c r="W10" s="47" t="s">
        <v>18</v>
      </c>
      <c r="X10" s="50"/>
      <c r="Y10" s="51"/>
      <c r="Z10" s="51"/>
      <c r="AA10" s="51"/>
      <c r="AB10" s="51"/>
      <c r="AC10" s="51"/>
      <c r="AD10" s="51"/>
      <c r="AE10" s="51"/>
      <c r="AF10" s="52"/>
    </row>
    <row r="11">
      <c r="A11" s="54" t="str">
        <f t="shared" ref="A11:A15" si="1">A10</f>
        <v>PXI</v>
      </c>
      <c r="B11" s="56">
        <v>1.0</v>
      </c>
      <c r="C11" s="58" t="s">
        <v>19</v>
      </c>
      <c r="D11" s="60">
        <v>7.0</v>
      </c>
      <c r="E11" s="60">
        <v>6.0</v>
      </c>
      <c r="F11" s="60">
        <v>6.0</v>
      </c>
      <c r="G11" s="60">
        <v>6.0</v>
      </c>
      <c r="H11" s="60">
        <v>5.0</v>
      </c>
      <c r="I11" s="60">
        <v>6.0</v>
      </c>
      <c r="J11" s="60">
        <v>7.0</v>
      </c>
      <c r="K11" s="60">
        <v>6.0</v>
      </c>
      <c r="L11" s="60">
        <v>5.0</v>
      </c>
      <c r="M11" s="48">
        <f t="shared" ref="M11:M15" si="2">IF(OR(ISBLANK(C11),ISBLANK(D11),ISBLANK(E11),ISBLANK(F11),ISBLANK(G11),ISBLANK(H11),ISBLANK(I11),ISBLANK(J11),ISBLANK(K11),ISBLANK(L11)),0,SUM(D11:L11))</f>
        <v>54</v>
      </c>
      <c r="N11" s="60">
        <v>6.0</v>
      </c>
      <c r="O11" s="60">
        <v>5.0</v>
      </c>
      <c r="P11" s="60">
        <v>3.0</v>
      </c>
      <c r="Q11" s="60">
        <v>6.0</v>
      </c>
      <c r="R11" s="60">
        <v>5.0</v>
      </c>
      <c r="S11" s="60">
        <v>4.0</v>
      </c>
      <c r="T11" s="60">
        <v>4.0</v>
      </c>
      <c r="U11" s="60">
        <v>7.0</v>
      </c>
      <c r="V11" s="60">
        <v>6.0</v>
      </c>
      <c r="W11" s="48">
        <f t="shared" ref="W11:W15" si="3">IF(OR(ISBLANK(M11),ISBLANK(N11),ISBLANK(O11),ISBLANK(P11),ISBLANK(Q11),ISBLANK(R11),ISBLANK(S11),ISBLANK(T11),ISBLANK(U11),ISBLANK(V11)),0,SUM(N11:V11))</f>
        <v>46</v>
      </c>
      <c r="X11" s="64">
        <f t="shared" ref="X11:X15" si="4">M11+W11</f>
        <v>100</v>
      </c>
      <c r="Y11" s="66">
        <f t="shared" ref="Y11:Y15" si="5">W11</f>
        <v>46</v>
      </c>
      <c r="Z11" s="66">
        <f t="shared" ref="Z11:Z15" si="6">SUM(Q11:V11)</f>
        <v>32</v>
      </c>
      <c r="AA11" s="66">
        <f t="shared" ref="AA11:AA15" si="7">SUM(T11:V11)</f>
        <v>17</v>
      </c>
      <c r="AB11" s="66">
        <f t="shared" ref="AB11:AB15" si="8">V11</f>
        <v>6</v>
      </c>
      <c r="AC11" s="66">
        <f t="shared" ref="AC11:AC15" si="9">M11</f>
        <v>54</v>
      </c>
      <c r="AD11" s="66">
        <f t="shared" ref="AD11:AD15" si="10">SUM(G11:L11)</f>
        <v>35</v>
      </c>
      <c r="AE11" s="66">
        <f t="shared" ref="AE11:AE15" si="11">SUM(J11:L11)</f>
        <v>18</v>
      </c>
      <c r="AF11" s="66">
        <f t="shared" ref="AF11:AF15" si="12">L11</f>
        <v>5</v>
      </c>
    </row>
    <row r="12">
      <c r="A12" s="54" t="str">
        <f t="shared" si="1"/>
        <v>PXI</v>
      </c>
      <c r="B12" s="56">
        <v>2.0</v>
      </c>
      <c r="C12" s="58" t="s">
        <v>20</v>
      </c>
      <c r="D12" s="60">
        <v>5.0</v>
      </c>
      <c r="E12" s="60">
        <v>7.0</v>
      </c>
      <c r="F12" s="60">
        <v>7.0</v>
      </c>
      <c r="G12" s="60">
        <v>6.0</v>
      </c>
      <c r="H12" s="60">
        <v>4.0</v>
      </c>
      <c r="I12" s="60">
        <v>5.0</v>
      </c>
      <c r="J12" s="60">
        <v>7.0</v>
      </c>
      <c r="K12" s="60">
        <v>5.0</v>
      </c>
      <c r="L12" s="60">
        <v>3.0</v>
      </c>
      <c r="M12" s="48">
        <f t="shared" si="2"/>
        <v>49</v>
      </c>
      <c r="N12" s="60">
        <v>5.0</v>
      </c>
      <c r="O12" s="60">
        <v>4.0</v>
      </c>
      <c r="P12" s="60">
        <v>5.0</v>
      </c>
      <c r="Q12" s="60">
        <v>5.0</v>
      </c>
      <c r="R12" s="60">
        <v>6.0</v>
      </c>
      <c r="S12" s="60">
        <v>5.0</v>
      </c>
      <c r="T12" s="60">
        <v>3.0</v>
      </c>
      <c r="U12" s="60">
        <v>5.0</v>
      </c>
      <c r="V12" s="60">
        <v>5.0</v>
      </c>
      <c r="W12" s="48">
        <f t="shared" si="3"/>
        <v>43</v>
      </c>
      <c r="X12" s="68">
        <f t="shared" si="4"/>
        <v>92</v>
      </c>
      <c r="Y12" s="66">
        <f t="shared" si="5"/>
        <v>43</v>
      </c>
      <c r="Z12" s="66">
        <f t="shared" si="6"/>
        <v>29</v>
      </c>
      <c r="AA12" s="66">
        <f t="shared" si="7"/>
        <v>13</v>
      </c>
      <c r="AB12" s="66">
        <f t="shared" si="8"/>
        <v>5</v>
      </c>
      <c r="AC12" s="66">
        <f t="shared" si="9"/>
        <v>49</v>
      </c>
      <c r="AD12" s="66">
        <f t="shared" si="10"/>
        <v>30</v>
      </c>
      <c r="AE12" s="66">
        <f t="shared" si="11"/>
        <v>15</v>
      </c>
      <c r="AF12" s="66">
        <f t="shared" si="12"/>
        <v>3</v>
      </c>
    </row>
    <row r="13">
      <c r="A13" s="54" t="str">
        <f t="shared" si="1"/>
        <v>PXI</v>
      </c>
      <c r="B13" s="56">
        <v>3.0</v>
      </c>
      <c r="C13" s="58" t="s">
        <v>21</v>
      </c>
      <c r="D13" s="60">
        <v>9.0</v>
      </c>
      <c r="E13" s="60">
        <v>8.0</v>
      </c>
      <c r="F13" s="60">
        <v>7.0</v>
      </c>
      <c r="G13" s="60">
        <v>8.0</v>
      </c>
      <c r="H13" s="60">
        <v>6.0</v>
      </c>
      <c r="I13" s="60">
        <v>5.0</v>
      </c>
      <c r="J13" s="60">
        <v>11.0</v>
      </c>
      <c r="K13" s="60">
        <v>9.0</v>
      </c>
      <c r="L13" s="60">
        <v>6.0</v>
      </c>
      <c r="M13" s="48">
        <f t="shared" si="2"/>
        <v>69</v>
      </c>
      <c r="N13" s="60">
        <v>8.0</v>
      </c>
      <c r="O13" s="60">
        <v>6.0</v>
      </c>
      <c r="P13" s="60">
        <v>5.0</v>
      </c>
      <c r="Q13" s="60">
        <v>7.0</v>
      </c>
      <c r="R13" s="60">
        <v>6.0</v>
      </c>
      <c r="S13" s="60">
        <v>5.0</v>
      </c>
      <c r="T13" s="60">
        <v>4.0</v>
      </c>
      <c r="U13" s="60">
        <v>8.0</v>
      </c>
      <c r="V13" s="60">
        <v>7.0</v>
      </c>
      <c r="W13" s="48">
        <f t="shared" si="3"/>
        <v>56</v>
      </c>
      <c r="X13" s="68">
        <f t="shared" si="4"/>
        <v>125</v>
      </c>
      <c r="Y13" s="66">
        <f t="shared" si="5"/>
        <v>56</v>
      </c>
      <c r="Z13" s="66">
        <f t="shared" si="6"/>
        <v>37</v>
      </c>
      <c r="AA13" s="66">
        <f t="shared" si="7"/>
        <v>19</v>
      </c>
      <c r="AB13" s="66">
        <f t="shared" si="8"/>
        <v>7</v>
      </c>
      <c r="AC13" s="66">
        <f t="shared" si="9"/>
        <v>69</v>
      </c>
      <c r="AD13" s="66">
        <f t="shared" si="10"/>
        <v>45</v>
      </c>
      <c r="AE13" s="66">
        <f t="shared" si="11"/>
        <v>26</v>
      </c>
      <c r="AF13" s="66">
        <f t="shared" si="12"/>
        <v>6</v>
      </c>
    </row>
    <row r="14">
      <c r="A14" s="54" t="str">
        <f t="shared" si="1"/>
        <v>PXI</v>
      </c>
      <c r="B14" s="56">
        <v>4.0</v>
      </c>
      <c r="C14" s="58" t="s">
        <v>22</v>
      </c>
      <c r="D14" s="60">
        <v>8.0</v>
      </c>
      <c r="E14" s="60">
        <v>9.0</v>
      </c>
      <c r="F14" s="60">
        <v>11.0</v>
      </c>
      <c r="G14" s="60">
        <v>6.0</v>
      </c>
      <c r="H14" s="60">
        <v>6.0</v>
      </c>
      <c r="I14" s="60">
        <v>9.0</v>
      </c>
      <c r="J14" s="60">
        <v>9.0</v>
      </c>
      <c r="K14" s="60">
        <v>8.0</v>
      </c>
      <c r="L14" s="60">
        <v>5.0</v>
      </c>
      <c r="M14" s="48">
        <f t="shared" si="2"/>
        <v>71</v>
      </c>
      <c r="N14" s="60">
        <v>13.0</v>
      </c>
      <c r="O14" s="60">
        <v>7.0</v>
      </c>
      <c r="P14" s="60">
        <v>5.0</v>
      </c>
      <c r="Q14" s="60">
        <v>10.0</v>
      </c>
      <c r="R14" s="60">
        <v>4.0</v>
      </c>
      <c r="S14" s="60">
        <v>7.0</v>
      </c>
      <c r="T14" s="60">
        <v>4.0</v>
      </c>
      <c r="U14" s="60">
        <v>7.0</v>
      </c>
      <c r="V14" s="60">
        <v>7.0</v>
      </c>
      <c r="W14" s="48">
        <f t="shared" si="3"/>
        <v>64</v>
      </c>
      <c r="X14" s="68">
        <f t="shared" si="4"/>
        <v>135</v>
      </c>
      <c r="Y14" s="66">
        <f t="shared" si="5"/>
        <v>64</v>
      </c>
      <c r="Z14" s="66">
        <f t="shared" si="6"/>
        <v>39</v>
      </c>
      <c r="AA14" s="66">
        <f t="shared" si="7"/>
        <v>18</v>
      </c>
      <c r="AB14" s="66">
        <f t="shared" si="8"/>
        <v>7</v>
      </c>
      <c r="AC14" s="66">
        <f t="shared" si="9"/>
        <v>71</v>
      </c>
      <c r="AD14" s="66">
        <f t="shared" si="10"/>
        <v>43</v>
      </c>
      <c r="AE14" s="66">
        <f t="shared" si="11"/>
        <v>22</v>
      </c>
      <c r="AF14" s="66">
        <f t="shared" si="12"/>
        <v>5</v>
      </c>
    </row>
    <row r="15">
      <c r="A15" s="54" t="str">
        <f t="shared" si="1"/>
        <v>PXI</v>
      </c>
      <c r="B15" s="56">
        <v>5.0</v>
      </c>
      <c r="C15" s="58" t="s">
        <v>23</v>
      </c>
      <c r="D15" s="60">
        <v>7.0</v>
      </c>
      <c r="E15" s="60">
        <v>9.0</v>
      </c>
      <c r="F15" s="60">
        <v>8.0</v>
      </c>
      <c r="G15" s="60">
        <v>8.0</v>
      </c>
      <c r="H15" s="60">
        <v>4.0</v>
      </c>
      <c r="I15" s="60">
        <v>20.0</v>
      </c>
      <c r="J15" s="60">
        <v>7.0</v>
      </c>
      <c r="K15" s="60">
        <v>11.0</v>
      </c>
      <c r="L15" s="60">
        <v>5.0</v>
      </c>
      <c r="M15" s="48">
        <f t="shared" si="2"/>
        <v>79</v>
      </c>
      <c r="N15" s="60">
        <v>9.0</v>
      </c>
      <c r="O15" s="60">
        <v>8.0</v>
      </c>
      <c r="P15" s="60">
        <v>4.0</v>
      </c>
      <c r="Q15" s="60">
        <v>8.0</v>
      </c>
      <c r="R15" s="60">
        <v>2.0</v>
      </c>
      <c r="S15" s="60">
        <v>5.0</v>
      </c>
      <c r="T15" s="60">
        <v>5.0</v>
      </c>
      <c r="U15" s="60">
        <v>8.0</v>
      </c>
      <c r="V15" s="60">
        <v>10.0</v>
      </c>
      <c r="W15" s="48">
        <f t="shared" si="3"/>
        <v>59</v>
      </c>
      <c r="X15" s="68">
        <f t="shared" si="4"/>
        <v>138</v>
      </c>
      <c r="Y15" s="66">
        <f t="shared" si="5"/>
        <v>59</v>
      </c>
      <c r="Z15" s="66">
        <f t="shared" si="6"/>
        <v>38</v>
      </c>
      <c r="AA15" s="66">
        <f t="shared" si="7"/>
        <v>23</v>
      </c>
      <c r="AB15" s="66">
        <f t="shared" si="8"/>
        <v>10</v>
      </c>
      <c r="AC15" s="66">
        <f t="shared" si="9"/>
        <v>79</v>
      </c>
      <c r="AD15" s="66">
        <f t="shared" si="10"/>
        <v>55</v>
      </c>
      <c r="AE15" s="66">
        <f t="shared" si="11"/>
        <v>23</v>
      </c>
      <c r="AF15" s="66">
        <f t="shared" si="12"/>
        <v>5</v>
      </c>
    </row>
    <row r="16">
      <c r="A16" s="75"/>
      <c r="B16" s="8"/>
      <c r="C16" s="8"/>
      <c r="D16" s="8"/>
      <c r="E16" s="8"/>
      <c r="F16" s="8"/>
      <c r="G16" s="8"/>
      <c r="H16" s="8"/>
      <c r="I16" s="8"/>
      <c r="J16" s="8"/>
      <c r="K16" s="8"/>
      <c r="L16" s="16"/>
      <c r="M16" s="77">
        <f>IF(OR(M11=0,M12=0,M13=0,M14=0,M15=0),0,AC16)</f>
        <v>79</v>
      </c>
      <c r="N16" s="78" t="s">
        <v>24</v>
      </c>
      <c r="O16" s="8"/>
      <c r="P16" s="8"/>
      <c r="Q16" s="8"/>
      <c r="R16" s="8"/>
      <c r="S16" s="8"/>
      <c r="T16" s="8"/>
      <c r="U16" s="8"/>
      <c r="V16" s="16"/>
      <c r="W16" s="77">
        <f>IF(OR(W11=0,W12=0,W13=0,W14=0,W15=0),0,Y16)</f>
        <v>59</v>
      </c>
      <c r="X16" s="68">
        <f>IF(OR(X11=0,X12=0,X13=0,X14=0,X15=0),0,MAX(X11:X15))</f>
        <v>138</v>
      </c>
      <c r="Y16" s="80">
        <f>MAX(IF($X11=$X16,Y11,0),IF(X12=X16,Y12,0),IF(X13=X16,Y13,0),IF(X14=X16,Y14,0),IF(X15=X16,Y15,0))</f>
        <v>59</v>
      </c>
      <c r="Z16" s="84">
        <f>MAX(IF(AND($X11=$X16,$Y11=$Y16),$Z11,0),IF(AND($X12=$X16,$Y12=$Y16),$Z12,0),IF(AND($X13=$X16,$Y13=$Y16),$Z13,0),IF(AND($X14=$X16,$Y14=$Y16),$Z14,0),IF(AND($X15=$X16,$Y15=$Y16),$Z15,0))</f>
        <v>38</v>
      </c>
      <c r="AA16" s="84">
        <f>MAX(IF(AND($X11=$X16,$Y11=$Y16,$Z11=$Z16),$AA11,0),IF(AND($X12=$X16,$Y12=$Y16,$Z12=$Z16),$AA12,0),IF(AND($X13=$X16,$Y13=$Y16,$Z13=$Z16),$AA13,0),IF(AND($X14=$X16,$Y14=$Y16,$Z14=$Z16),$AA14,0),IF(AND($X15=$X16,$Y15=$Y16,$Z15=$Z16),$AA15,0))</f>
        <v>23</v>
      </c>
      <c r="AB16" s="84">
        <f>MAX(IF(AND($X11=$X16,$Y11=$Y16,$Z11=$Z16,$AA11=$AA16),$AB11,0),IF(AND($X12=$X16,$Y12=$Y16,$Z12=$Z16,$AA12=$AA16),$AB12,0),IF(AND($X13=$X16,$Y13=$Y16,$Z13=$Z16,$AA13=$AA16),$AB13,0),IF(AND($X14=$X16,$Y14=$Y16,$Z14=$Z16,$AA14=$AA16),$AB14,0),IF(AND($X15=$X16,$Y15=$Y16,$Z15=$Z16,$AA15=$AA16),$AB15,0))</f>
        <v>10</v>
      </c>
      <c r="AC16" s="84">
        <f>MAX(IF(AND($X11=$X16,$Y11=$Y16,$Z11=$Z16,$AA11=$AA16,$AB11=$AB16),$AC11,0),IF(AND($X12=$X16,$Y12=$Y16,$Z12=$Z16,$AA12=$AA16,$AB12=$AB16),$AC12,0),IF(AND($X13=$X16,$Y13=$Y16,$Z13=$Z16,$AA13=$AA16,$AB13=$AB16),$AC13,0),IF(AND($X14=$X16,$Y14=$Y16,$Z14=$Z16,$AA14=$AA16,$AB14=$AB16),$AC14,0),IF(AND($X15=$X16,$Y15=$Y16,$Z15=$Z16,$AA15=$AA16,$AB15=$AB16),$AC15,0))</f>
        <v>79</v>
      </c>
      <c r="AD16" s="84">
        <f>MAX(IF(AND($X11=$X16,$Y11=$Y16,$Z11=$Z16,$AA11=$AA16,$AB11=$AB16,$AC11=$AC16),$AD11,0),IF(AND($X12=$X16,$Y12=$Y16,$Z12=$Z16,$AA12=$AA16,$AB12=$AB16,$AC12=$AC16),$AD12,0),IF(AND($X13=$X16,$Y13=$Y16,$Z13=$Z16,$AA13=$AA16,$AB13=$AB16,$AC13=$AC16),$AD13,0),IF(AND($X14=$X16,$Y14=$Y16,$Z14=$Z16,$AA14=$AA16,$AB14=$AB16,$AC14=$AC16),$AD14,0),IF(AND($X15=$X16,$Y15=$Y16,$Z15=$Z16,$AA15=$AA16,$AB15=$AB16,$AC15=$AC16),$AD15,0))</f>
        <v>55</v>
      </c>
      <c r="AE16" s="84">
        <f>MAX(IF(AND($X11=$X16,$Y11=$Y16,$Z11=$Z16,$AA11=$AA16,$AB11=$AB16,$AC11=$AC16,$AD11=$AD16),$AE11,0),IF(AND($X12=$X16,$Y12=$Y16,$Z12=$Z16,$AA12=$AA16,$AB12=$AB16,$AC12=$AC16,$AD12=$AD16),$AE12,0),IF(AND($X13=$X16,$Y13=$Y16,$Z13=$Z16,$AA13=$AA16,$AB13=$AB16,$AC13=$AC16,$AD13=$AD16),$AE13,0),IF(AND($X14=$X16,$Y14=$Y16,$Z14=$Z16,$AA14=$AA16,$AB14=$AB16,$AC14=$AC16,$AD14=$AD16),$AE14,0),IF(AND($X15=$X16,$Y15=$Y16,$Z15=$Z16,$AA15=$AA16,$AB15=$AB16,$AC15=$AC16,$AD15=$AD16),$AE15,0))</f>
        <v>23</v>
      </c>
      <c r="AF16" s="91">
        <f>MAX(IF(AND($X11=$X16,$Y11=$Y16,$Z11=$Z16,$AA11=$AA16,$AB11=$AB16,$AC11=$AC16,$AD11=$AD16,$AE11=$AE16),$AF11,0),IF(AND($X12=$X16,$Y12=$Y16,$Z12=$Z16,$AA12=$AA16,$AB12=$AB16,$AC12=$AC16,$AD12=$AD16,$AE12=$AE16),$AF12,0),IF(AND($X13=$X16,$Y13=$Y16,$Z13=$Z16,$AA13=$AA16,$AB13=$AB16,$AC13=$AC16,$AD13=$AD16,$AE13=$AE16),$AF13,0),IF(AND($X14=$X16,$Y14=$Y16,$Z14=$Z16,$AA14=$AA16,$AB14=$AB16,$AC14=$AC16,$AD14=$AD16,$AE14=$AE16),$AF14,0),IF(AND($X15=$X16,$Y15=$Y16,$Z15=$Z16,$AA15=$AA16,$AB15=$AB16,$AC15=$AC16,$AD15=$AD16,$AE15=$AE16),$AF15,0))</f>
        <v>5</v>
      </c>
    </row>
    <row r="17">
      <c r="A17" s="92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6"/>
      <c r="M17" s="94">
        <f>SUM(M11:M15)-M16</f>
        <v>243</v>
      </c>
      <c r="N17" s="92" t="s">
        <v>18</v>
      </c>
      <c r="O17" s="8"/>
      <c r="P17" s="8"/>
      <c r="Q17" s="8"/>
      <c r="R17" s="8"/>
      <c r="S17" s="8"/>
      <c r="T17" s="8"/>
      <c r="U17" s="8"/>
      <c r="V17" s="16"/>
      <c r="W17" s="94">
        <f t="shared" ref="W17:AF17" si="13">SUM(W11:W15)-W16</f>
        <v>209</v>
      </c>
      <c r="X17" s="95">
        <f t="shared" si="13"/>
        <v>452</v>
      </c>
      <c r="Y17" s="97">
        <f t="shared" si="13"/>
        <v>209</v>
      </c>
      <c r="Z17" s="99">
        <f t="shared" si="13"/>
        <v>137</v>
      </c>
      <c r="AA17" s="99">
        <f t="shared" si="13"/>
        <v>67</v>
      </c>
      <c r="AB17" s="99">
        <f t="shared" si="13"/>
        <v>25</v>
      </c>
      <c r="AC17" s="99">
        <f t="shared" si="13"/>
        <v>243</v>
      </c>
      <c r="AD17" s="99">
        <f t="shared" si="13"/>
        <v>153</v>
      </c>
      <c r="AE17" s="99">
        <f t="shared" si="13"/>
        <v>81</v>
      </c>
      <c r="AF17" s="102">
        <f t="shared" si="13"/>
        <v>19</v>
      </c>
    </row>
    <row r="18">
      <c r="A18" s="103"/>
      <c r="B18" s="104"/>
      <c r="C18" s="106"/>
      <c r="D18" s="103"/>
      <c r="E18" s="103"/>
      <c r="F18" s="103"/>
      <c r="G18" s="103"/>
      <c r="H18" s="103"/>
      <c r="I18" s="103"/>
      <c r="J18" s="103"/>
      <c r="K18" s="103"/>
      <c r="L18" s="103"/>
      <c r="M18" s="108"/>
      <c r="N18" s="103"/>
      <c r="O18" s="103"/>
      <c r="P18" s="103"/>
      <c r="Q18" s="103"/>
      <c r="R18" s="103"/>
      <c r="S18" s="103"/>
      <c r="T18" s="103"/>
      <c r="U18" s="103"/>
      <c r="V18" s="103"/>
      <c r="W18" s="108"/>
      <c r="X18" s="108"/>
      <c r="Y18" s="103"/>
      <c r="Z18" s="103"/>
      <c r="AA18" s="103"/>
      <c r="AB18" s="103"/>
      <c r="AC18" s="103"/>
      <c r="AD18" s="103"/>
      <c r="AE18" s="103"/>
      <c r="AF18" s="103"/>
    </row>
    <row r="19">
      <c r="A19" s="109" t="s">
        <v>25</v>
      </c>
      <c r="B19" s="111" t="s">
        <v>26</v>
      </c>
      <c r="C19" s="16"/>
      <c r="D19" s="46">
        <v>1.0</v>
      </c>
      <c r="E19" s="46">
        <v>2.0</v>
      </c>
      <c r="F19" s="46">
        <v>3.0</v>
      </c>
      <c r="G19" s="46">
        <v>4.0</v>
      </c>
      <c r="H19" s="46">
        <v>5.0</v>
      </c>
      <c r="I19" s="46">
        <v>6.0</v>
      </c>
      <c r="J19" s="46">
        <v>7.0</v>
      </c>
      <c r="K19" s="46">
        <v>8.0</v>
      </c>
      <c r="L19" s="46">
        <v>9.0</v>
      </c>
      <c r="M19" s="47" t="s">
        <v>18</v>
      </c>
      <c r="N19" s="46">
        <v>10.0</v>
      </c>
      <c r="O19" s="46">
        <v>11.0</v>
      </c>
      <c r="P19" s="46">
        <v>12.0</v>
      </c>
      <c r="Q19" s="46">
        <v>13.0</v>
      </c>
      <c r="R19" s="46">
        <v>14.0</v>
      </c>
      <c r="S19" s="46">
        <v>15.0</v>
      </c>
      <c r="T19" s="46">
        <v>16.0</v>
      </c>
      <c r="U19" s="46">
        <v>17.0</v>
      </c>
      <c r="V19" s="46">
        <v>18.0</v>
      </c>
      <c r="W19" s="47" t="s">
        <v>18</v>
      </c>
      <c r="X19" s="115"/>
      <c r="Y19" s="117"/>
      <c r="Z19" s="117"/>
      <c r="AA19" s="117"/>
      <c r="AB19" s="117"/>
      <c r="AC19" s="117"/>
      <c r="AD19" s="117"/>
      <c r="AE19" s="117"/>
      <c r="AF19" s="118"/>
    </row>
    <row r="20">
      <c r="A20" s="120" t="str">
        <f t="shared" ref="A20:A24" si="14">A19</f>
        <v>KB</v>
      </c>
      <c r="B20" s="56">
        <v>1.0</v>
      </c>
      <c r="C20" s="58" t="s">
        <v>27</v>
      </c>
      <c r="D20" s="60">
        <v>5.0</v>
      </c>
      <c r="E20" s="60">
        <v>7.0</v>
      </c>
      <c r="F20" s="60">
        <v>6.0</v>
      </c>
      <c r="G20" s="60">
        <v>7.0</v>
      </c>
      <c r="H20" s="60">
        <v>4.0</v>
      </c>
      <c r="I20" s="60">
        <v>4.0</v>
      </c>
      <c r="J20" s="60">
        <v>6.0</v>
      </c>
      <c r="K20" s="60">
        <v>5.0</v>
      </c>
      <c r="L20" s="60">
        <v>3.0</v>
      </c>
      <c r="M20" s="48">
        <f t="shared" ref="M20:M21" si="15">IF(OR(ISBLANK(C20),ISBLANK(D20),ISBLANK(E20),ISBLANK(F20),ISBLANK(G20),ISBLANK(H20),ISBLANK(I20),ISBLANK(J20),ISBLANK(K20),ISBLANK(L20)),0,SUM(D20:L20))</f>
        <v>47</v>
      </c>
      <c r="N20" s="60">
        <v>7.0</v>
      </c>
      <c r="O20" s="60">
        <v>5.0</v>
      </c>
      <c r="P20" s="60">
        <v>4.0</v>
      </c>
      <c r="Q20" s="60">
        <v>7.0</v>
      </c>
      <c r="R20" s="60">
        <v>6.0</v>
      </c>
      <c r="S20" s="60">
        <v>6.0</v>
      </c>
      <c r="T20" s="60">
        <v>4.0</v>
      </c>
      <c r="U20" s="60">
        <v>8.0</v>
      </c>
      <c r="V20" s="60">
        <v>6.0</v>
      </c>
      <c r="W20" s="48">
        <f t="shared" ref="W20:W21" si="16">IF(OR(ISBLANK(M20),ISBLANK(N20),ISBLANK(O20),ISBLANK(P20),ISBLANK(Q20),ISBLANK(R20),ISBLANK(S20),ISBLANK(T20),ISBLANK(U20),ISBLANK(V20)),0,SUM(N20:V20))</f>
        <v>53</v>
      </c>
      <c r="X20" s="64">
        <f t="shared" ref="X20:X24" si="17">M20+W20</f>
        <v>100</v>
      </c>
      <c r="Y20" s="66">
        <f t="shared" ref="Y20:Y24" si="18">W20</f>
        <v>53</v>
      </c>
      <c r="Z20" s="66">
        <f t="shared" ref="Z20:Z24" si="19">SUM(Q20:V20)</f>
        <v>37</v>
      </c>
      <c r="AA20" s="66">
        <f t="shared" ref="AA20:AA24" si="20">SUM(T20:V20)</f>
        <v>18</v>
      </c>
      <c r="AB20" s="66">
        <f t="shared" ref="AB20:AB24" si="21">V20</f>
        <v>6</v>
      </c>
      <c r="AC20" s="66">
        <f t="shared" ref="AC20:AC24" si="22">M20</f>
        <v>47</v>
      </c>
      <c r="AD20" s="66">
        <f t="shared" ref="AD20:AD24" si="23">SUM(G20:L20)</f>
        <v>29</v>
      </c>
      <c r="AE20" s="66">
        <f t="shared" ref="AE20:AE24" si="24">SUM(J20:L20)</f>
        <v>14</v>
      </c>
      <c r="AF20" s="66">
        <f t="shared" ref="AF20:AF24" si="25">L20</f>
        <v>3</v>
      </c>
    </row>
    <row r="21">
      <c r="A21" s="120" t="str">
        <f t="shared" si="14"/>
        <v>KB</v>
      </c>
      <c r="B21" s="56">
        <v>2.0</v>
      </c>
      <c r="C21" s="58" t="s">
        <v>28</v>
      </c>
      <c r="D21" s="60">
        <v>5.0</v>
      </c>
      <c r="E21" s="60">
        <v>6.0</v>
      </c>
      <c r="F21" s="60">
        <v>7.0</v>
      </c>
      <c r="G21" s="60">
        <v>6.0</v>
      </c>
      <c r="H21" s="60">
        <v>5.0</v>
      </c>
      <c r="I21" s="60">
        <v>6.0</v>
      </c>
      <c r="J21" s="60">
        <v>7.0</v>
      </c>
      <c r="K21" s="60">
        <v>5.0</v>
      </c>
      <c r="L21" s="60">
        <v>4.0</v>
      </c>
      <c r="M21" s="48">
        <f t="shared" si="15"/>
        <v>51</v>
      </c>
      <c r="N21" s="60">
        <v>5.0</v>
      </c>
      <c r="O21" s="60">
        <v>6.0</v>
      </c>
      <c r="P21" s="60">
        <v>4.0</v>
      </c>
      <c r="Q21" s="60">
        <v>6.0</v>
      </c>
      <c r="R21" s="60">
        <v>6.0</v>
      </c>
      <c r="S21" s="60">
        <v>5.0</v>
      </c>
      <c r="T21" s="60">
        <v>5.0</v>
      </c>
      <c r="U21" s="60">
        <v>6.0</v>
      </c>
      <c r="V21" s="60">
        <v>6.0</v>
      </c>
      <c r="W21" s="48">
        <f t="shared" si="16"/>
        <v>49</v>
      </c>
      <c r="X21" s="68">
        <f t="shared" si="17"/>
        <v>100</v>
      </c>
      <c r="Y21" s="66">
        <f t="shared" si="18"/>
        <v>49</v>
      </c>
      <c r="Z21" s="66">
        <f t="shared" si="19"/>
        <v>34</v>
      </c>
      <c r="AA21" s="66">
        <f t="shared" si="20"/>
        <v>17</v>
      </c>
      <c r="AB21" s="66">
        <f t="shared" si="21"/>
        <v>6</v>
      </c>
      <c r="AC21" s="66">
        <f t="shared" si="22"/>
        <v>51</v>
      </c>
      <c r="AD21" s="66">
        <f t="shared" si="23"/>
        <v>33</v>
      </c>
      <c r="AE21" s="66">
        <f t="shared" si="24"/>
        <v>16</v>
      </c>
      <c r="AF21" s="66">
        <f t="shared" si="25"/>
        <v>4</v>
      </c>
    </row>
    <row r="22">
      <c r="A22" s="120" t="str">
        <f t="shared" si="14"/>
        <v>KB</v>
      </c>
      <c r="B22" s="56">
        <v>3.0</v>
      </c>
      <c r="C22" s="58" t="s">
        <v>29</v>
      </c>
      <c r="D22" s="60"/>
      <c r="E22" s="60"/>
      <c r="F22" s="60"/>
      <c r="G22" s="60"/>
      <c r="H22" s="60"/>
      <c r="I22" s="60"/>
      <c r="J22" s="60"/>
      <c r="K22" s="60"/>
      <c r="L22" s="60"/>
      <c r="M22" s="122">
        <v>99.0</v>
      </c>
      <c r="N22" s="60"/>
      <c r="O22" s="60"/>
      <c r="P22" s="60"/>
      <c r="Q22" s="60"/>
      <c r="R22" s="60"/>
      <c r="S22" s="60"/>
      <c r="T22" s="60"/>
      <c r="U22" s="60"/>
      <c r="V22" s="60"/>
      <c r="W22" s="122">
        <v>99.0</v>
      </c>
      <c r="X22" s="68">
        <f t="shared" si="17"/>
        <v>198</v>
      </c>
      <c r="Y22" s="66">
        <f t="shared" si="18"/>
        <v>99</v>
      </c>
      <c r="Z22" s="66">
        <f t="shared" si="19"/>
        <v>0</v>
      </c>
      <c r="AA22" s="66">
        <f t="shared" si="20"/>
        <v>0</v>
      </c>
      <c r="AB22" s="66" t="str">
        <f t="shared" si="21"/>
        <v/>
      </c>
      <c r="AC22" s="66">
        <f t="shared" si="22"/>
        <v>99</v>
      </c>
      <c r="AD22" s="66">
        <f t="shared" si="23"/>
        <v>0</v>
      </c>
      <c r="AE22" s="66">
        <f t="shared" si="24"/>
        <v>0</v>
      </c>
      <c r="AF22" s="66" t="str">
        <f t="shared" si="25"/>
        <v/>
      </c>
    </row>
    <row r="23">
      <c r="A23" s="120" t="str">
        <f t="shared" si="14"/>
        <v>KB</v>
      </c>
      <c r="B23" s="56">
        <v>4.0</v>
      </c>
      <c r="C23" s="58" t="s">
        <v>29</v>
      </c>
      <c r="D23" s="60"/>
      <c r="E23" s="60"/>
      <c r="F23" s="60"/>
      <c r="G23" s="60"/>
      <c r="H23" s="60"/>
      <c r="I23" s="60"/>
      <c r="J23" s="60"/>
      <c r="K23" s="60"/>
      <c r="L23" s="60"/>
      <c r="M23" s="122">
        <v>99.0</v>
      </c>
      <c r="N23" s="60"/>
      <c r="O23" s="60"/>
      <c r="P23" s="60"/>
      <c r="Q23" s="60"/>
      <c r="R23" s="60"/>
      <c r="S23" s="60"/>
      <c r="T23" s="60"/>
      <c r="U23" s="60"/>
      <c r="V23" s="60"/>
      <c r="W23" s="122">
        <v>99.0</v>
      </c>
      <c r="X23" s="68">
        <f t="shared" si="17"/>
        <v>198</v>
      </c>
      <c r="Y23" s="66">
        <f t="shared" si="18"/>
        <v>99</v>
      </c>
      <c r="Z23" s="66">
        <f t="shared" si="19"/>
        <v>0</v>
      </c>
      <c r="AA23" s="66">
        <f t="shared" si="20"/>
        <v>0</v>
      </c>
      <c r="AB23" s="66" t="str">
        <f t="shared" si="21"/>
        <v/>
      </c>
      <c r="AC23" s="66">
        <f t="shared" si="22"/>
        <v>99</v>
      </c>
      <c r="AD23" s="66">
        <f t="shared" si="23"/>
        <v>0</v>
      </c>
      <c r="AE23" s="66">
        <f t="shared" si="24"/>
        <v>0</v>
      </c>
      <c r="AF23" s="66" t="str">
        <f t="shared" si="25"/>
        <v/>
      </c>
    </row>
    <row r="24">
      <c r="A24" s="120" t="str">
        <f t="shared" si="14"/>
        <v>KB</v>
      </c>
      <c r="B24" s="56">
        <v>5.0</v>
      </c>
      <c r="C24" s="58" t="s">
        <v>29</v>
      </c>
      <c r="D24" s="60"/>
      <c r="E24" s="60"/>
      <c r="F24" s="60"/>
      <c r="G24" s="60"/>
      <c r="H24" s="60"/>
      <c r="I24" s="60"/>
      <c r="J24" s="60"/>
      <c r="K24" s="60"/>
      <c r="L24" s="60"/>
      <c r="M24" s="122">
        <v>99.0</v>
      </c>
      <c r="N24" s="60"/>
      <c r="O24" s="60"/>
      <c r="P24" s="60"/>
      <c r="Q24" s="60"/>
      <c r="R24" s="60"/>
      <c r="S24" s="60"/>
      <c r="T24" s="60"/>
      <c r="U24" s="60"/>
      <c r="V24" s="60"/>
      <c r="W24" s="125">
        <v>99.0</v>
      </c>
      <c r="X24" s="68">
        <f t="shared" si="17"/>
        <v>198</v>
      </c>
      <c r="Y24" s="66">
        <f t="shared" si="18"/>
        <v>99</v>
      </c>
      <c r="Z24" s="66">
        <f t="shared" si="19"/>
        <v>0</v>
      </c>
      <c r="AA24" s="66">
        <f t="shared" si="20"/>
        <v>0</v>
      </c>
      <c r="AB24" s="66" t="str">
        <f t="shared" si="21"/>
        <v/>
      </c>
      <c r="AC24" s="66">
        <f t="shared" si="22"/>
        <v>99</v>
      </c>
      <c r="AD24" s="66">
        <f t="shared" si="23"/>
        <v>0</v>
      </c>
      <c r="AE24" s="66">
        <f t="shared" si="24"/>
        <v>0</v>
      </c>
      <c r="AF24" s="66" t="str">
        <f t="shared" si="25"/>
        <v/>
      </c>
    </row>
    <row r="25">
      <c r="A25" s="78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6"/>
      <c r="M25" s="77">
        <f>IF(OR(M20=0,M21=0,M22=0,M23=0,M24=0),0,AC25)</f>
        <v>99</v>
      </c>
      <c r="N25" s="78" t="s">
        <v>24</v>
      </c>
      <c r="O25" s="8"/>
      <c r="P25" s="8"/>
      <c r="Q25" s="8"/>
      <c r="R25" s="8"/>
      <c r="S25" s="8"/>
      <c r="T25" s="8"/>
      <c r="U25" s="8"/>
      <c r="V25" s="16"/>
      <c r="W25" s="77">
        <f>IF(OR(W20=0,W21=0,W22=0,W23=0,W24=0),0,Y25)</f>
        <v>99</v>
      </c>
      <c r="X25" s="68">
        <f>IF(OR(X20=0,X21=0,X22=0,X23=0,X24=0),0,MAX(X20:X24))</f>
        <v>198</v>
      </c>
      <c r="Y25" s="126">
        <f>MAX(IF($X20=$X25,Y20,0),IF(X21=X25,Y21,0),IF(X22=X25,Y22,0),IF(X23=X25,Y23,0),IF(X24=X25,Y24,0))</f>
        <v>99</v>
      </c>
      <c r="Z25" s="127">
        <f>MAX(IF(AND($X20=$X25,$Y20=$Y25),$Z20,0),IF(AND($X21=$X25,$Y21=$Y25),$Z21,0),IF(AND($X22=$X25,$Y22=$Y25),$Z22,0),IF(AND($X23=$X25,$Y23=$Y25),$Z23,0),IF(AND($X24=$X25,$Y24=$Y25),$Z24,0))</f>
        <v>0</v>
      </c>
      <c r="AA25" s="127">
        <f>MAX(IF(AND($X20=$X25,$Y20=$Y25,$Z20=$Z25),$AA20,0),IF(AND($X21=$X25,$Y21=$Y25,$Z21=$Z25),$AA21,0),IF(AND($X22=$X25,$Y22=$Y25,$Z22=$Z25),$AA22,0),IF(AND($X23=$X25,$Y23=$Y25,$Z23=$Z25),$AA23,0),IF(AND($X24=$X25,$Y24=$Y25,$Z24=$Z25),$AA24,0))</f>
        <v>0</v>
      </c>
      <c r="AB25" s="127">
        <f>MAX(IF(AND($X20=$X25,$Y20=$Y25,$Z20=$Z25,$AA20=$AA25),$AB20,0),IF(AND($X21=$X25,$Y21=$Y25,$Z21=$Z25,$AA21=$AA25),$AB21,0),IF(AND($X22=$X25,$Y22=$Y25,$Z22=$Z25,$AA22=$AA25),$AB22,0),IF(AND($X23=$X25,$Y23=$Y25,$Z23=$Z25,$AA23=$AA25),$AB23,0),IF(AND($X24=$X25,$Y24=$Y25,$Z24=$Z25,$AA24=$AA25),$AB24,0))</f>
        <v>0</v>
      </c>
      <c r="AC25" s="127">
        <f>MAX(IF(AND($X20=$X25,$Y20=$Y25,$Z20=$Z25,$AA20=$AA25,$AB20=$AB25),$AC20,0),IF(AND($X21=$X25,$Y21=$Y25,$Z21=$Z25,$AA21=$AA25,$AB21=$AB25),$AC21,0),IF(AND($X22=$X25,$Y22=$Y25,$Z22=$Z25,$AA22=$AA25,$AB22=$AB25),$AC22,0),IF(AND($X23=$X25,$Y23=$Y25,$Z23=$Z25,$AA23=$AA25,$AB23=$AB25),$AC23,0),IF(AND($X24=$X25,$Y24=$Y25,$Z24=$Z25,$AA24=$AA25,$AB24=$AB25),$AC24,0))</f>
        <v>99</v>
      </c>
      <c r="AD25" s="127">
        <f>MAX(IF(AND($X20=$X25,$Y20=$Y25,$Z20=$Z25,$AA20=$AA25,$AB20=$AB25,$AC20=$AC25),$AD20,0),IF(AND($X21=$X25,$Y21=$Y25,$Z21=$Z25,$AA21=$AA25,$AB21=$AB25,$AC21=$AC25),$AD21,0),IF(AND($X22=$X25,$Y22=$Y25,$Z22=$Z25,$AA22=$AA25,$AB22=$AB25,$AC22=$AC25),$AD22,0),IF(AND($X23=$X25,$Y23=$Y25,$Z23=$Z25,$AA23=$AA25,$AB23=$AB25,$AC23=$AC25),$AD23,0),IF(AND($X24=$X25,$Y24=$Y25,$Z24=$Z25,$AA24=$AA25,$AB24=$AB25,$AC24=$AC25),$AD24,0))</f>
        <v>0</v>
      </c>
      <c r="AE25" s="127">
        <f>MAX(IF(AND($X20=$X25,$Y20=$Y25,$Z20=$Z25,$AA20=$AA25,$AB20=$AB25,$AC20=$AC25,$AD20=$AD25),$AE20,0),IF(AND($X21=$X25,$Y21=$Y25,$Z21=$Z25,$AA21=$AA25,$AB21=$AB25,$AC21=$AC25,$AD21=$AD25),$AE21,0),IF(AND($X22=$X25,$Y22=$Y25,$Z22=$Z25,$AA22=$AA25,$AB22=$AB25,$AC22=$AC25,$AD22=$AD25),$AE22,0),IF(AND($X23=$X25,$Y23=$Y25,$Z23=$Z25,$AA23=$AA25,$AB23=$AB25,$AC23=$AC25,$AD23=$AD25),$AE23,0),IF(AND($X24=$X25,$Y24=$Y25,$Z24=$Z25,$AA24=$AA25,$AB24=$AB25,$AC24=$AC25,$AD24=$AD25),$AE24,0))</f>
        <v>0</v>
      </c>
      <c r="AF25" s="131">
        <f>MAX(IF(AND($X20=$X25,$Y20=$Y25,$Z20=$Z25,$AA20=$AA25,$AB20=$AB25,$AC20=$AC25,$AD20=$AD25,$AE20=$AE25),$AF20,0),IF(AND($X21=$X25,$Y21=$Y25,$Z21=$Z25,$AA21=$AA25,$AB21=$AB25,$AC21=$AC25,$AD21=$AD25,$AE21=$AE25),$AF21,0),IF(AND($X22=$X25,$Y22=$Y25,$Z22=$Z25,$AA22=$AA25,$AB22=$AB25,$AC22=$AC25,$AD22=$AD25,$AE22=$AE25),$AF22,0),IF(AND($X23=$X25,$Y23=$Y25,$Z23=$Z25,$AA23=$AA25,$AB23=$AB25,$AC23=$AC25,$AD23=$AD25,$AE23=$AE25),$AF23,0),IF(AND($X24=$X25,$Y24=$Y25,$Z24=$Z25,$AA24=$AA25,$AB24=$AB25,$AC24=$AC25,$AD24=$AD25,$AE24=$AE25),$AF24,0))</f>
        <v>0</v>
      </c>
    </row>
    <row r="26">
      <c r="A26" s="132" t="s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6"/>
      <c r="M26" s="94">
        <f>SUM(M20:M24)-M25</f>
        <v>296</v>
      </c>
      <c r="N26" s="132" t="s">
        <v>18</v>
      </c>
      <c r="O26" s="8"/>
      <c r="P26" s="8"/>
      <c r="Q26" s="8"/>
      <c r="R26" s="8"/>
      <c r="S26" s="8"/>
      <c r="T26" s="8"/>
      <c r="U26" s="8"/>
      <c r="V26" s="16"/>
      <c r="W26" s="94">
        <f t="shared" ref="W26:AF26" si="26">SUM(W20:W24)-W25</f>
        <v>300</v>
      </c>
      <c r="X26" s="95">
        <f t="shared" si="26"/>
        <v>596</v>
      </c>
      <c r="Y26" s="133">
        <f t="shared" si="26"/>
        <v>300</v>
      </c>
      <c r="Z26" s="134">
        <f t="shared" si="26"/>
        <v>71</v>
      </c>
      <c r="AA26" s="134">
        <f t="shared" si="26"/>
        <v>35</v>
      </c>
      <c r="AB26" s="134">
        <f t="shared" si="26"/>
        <v>12</v>
      </c>
      <c r="AC26" s="134">
        <f t="shared" si="26"/>
        <v>296</v>
      </c>
      <c r="AD26" s="134">
        <f t="shared" si="26"/>
        <v>62</v>
      </c>
      <c r="AE26" s="134">
        <f t="shared" si="26"/>
        <v>30</v>
      </c>
      <c r="AF26" s="135">
        <f t="shared" si="26"/>
        <v>7</v>
      </c>
    </row>
    <row r="27">
      <c r="A27" s="103"/>
      <c r="B27" s="104"/>
      <c r="C27" s="106"/>
      <c r="D27" s="103"/>
      <c r="E27" s="103"/>
      <c r="F27" s="103"/>
      <c r="G27" s="103"/>
      <c r="H27" s="103"/>
      <c r="I27" s="103"/>
      <c r="J27" s="103"/>
      <c r="K27" s="103"/>
      <c r="L27" s="103"/>
      <c r="M27" s="108"/>
      <c r="N27" s="103"/>
      <c r="O27" s="103"/>
      <c r="P27" s="103"/>
      <c r="Q27" s="103"/>
      <c r="R27" s="103"/>
      <c r="S27" s="103"/>
      <c r="T27" s="103"/>
      <c r="U27" s="103"/>
      <c r="V27" s="103"/>
      <c r="W27" s="108"/>
      <c r="X27" s="108"/>
      <c r="Y27" s="103"/>
      <c r="Z27" s="103"/>
      <c r="AA27" s="103"/>
      <c r="AB27" s="103"/>
      <c r="AC27" s="103"/>
      <c r="AD27" s="103"/>
      <c r="AE27" s="103"/>
      <c r="AF27" s="103"/>
    </row>
    <row r="28">
      <c r="A28" s="136" t="s">
        <v>30</v>
      </c>
      <c r="B28" s="138" t="s">
        <v>31</v>
      </c>
      <c r="C28" s="16"/>
      <c r="D28" s="46">
        <v>1.0</v>
      </c>
      <c r="E28" s="46">
        <v>2.0</v>
      </c>
      <c r="F28" s="46">
        <v>3.0</v>
      </c>
      <c r="G28" s="46">
        <v>4.0</v>
      </c>
      <c r="H28" s="46">
        <v>5.0</v>
      </c>
      <c r="I28" s="46">
        <v>6.0</v>
      </c>
      <c r="J28" s="46">
        <v>7.0</v>
      </c>
      <c r="K28" s="46">
        <v>8.0</v>
      </c>
      <c r="L28" s="46">
        <v>9.0</v>
      </c>
      <c r="M28" s="47" t="s">
        <v>18</v>
      </c>
      <c r="N28" s="46">
        <v>10.0</v>
      </c>
      <c r="O28" s="46">
        <v>11.0</v>
      </c>
      <c r="P28" s="46">
        <v>12.0</v>
      </c>
      <c r="Q28" s="46">
        <v>13.0</v>
      </c>
      <c r="R28" s="46">
        <v>14.0</v>
      </c>
      <c r="S28" s="46">
        <v>15.0</v>
      </c>
      <c r="T28" s="46">
        <v>16.0</v>
      </c>
      <c r="U28" s="46">
        <v>17.0</v>
      </c>
      <c r="V28" s="46">
        <v>18.0</v>
      </c>
      <c r="W28" s="47" t="s">
        <v>18</v>
      </c>
      <c r="X28" s="139"/>
      <c r="Y28" s="140"/>
      <c r="Z28" s="140"/>
      <c r="AA28" s="140"/>
      <c r="AB28" s="140"/>
      <c r="AC28" s="140"/>
      <c r="AD28" s="140"/>
      <c r="AE28" s="140"/>
      <c r="AF28" s="141"/>
    </row>
    <row r="29">
      <c r="A29" s="142" t="str">
        <f t="shared" ref="A29:A33" si="27">A28</f>
        <v>KIT</v>
      </c>
      <c r="B29" s="56">
        <v>1.0</v>
      </c>
      <c r="C29" s="58" t="s">
        <v>32</v>
      </c>
      <c r="D29" s="60">
        <v>4.0</v>
      </c>
      <c r="E29" s="60">
        <v>4.0</v>
      </c>
      <c r="F29" s="60">
        <v>5.0</v>
      </c>
      <c r="G29" s="60">
        <v>5.0</v>
      </c>
      <c r="H29" s="60">
        <v>3.0</v>
      </c>
      <c r="I29" s="60">
        <v>5.0</v>
      </c>
      <c r="J29" s="60">
        <v>6.0</v>
      </c>
      <c r="K29" s="60">
        <v>5.0</v>
      </c>
      <c r="L29" s="60">
        <v>5.0</v>
      </c>
      <c r="M29" s="48">
        <f t="shared" ref="M29:M32" si="28">IF(OR(ISBLANK(C29),ISBLANK(D29),ISBLANK(E29),ISBLANK(F29),ISBLANK(G29),ISBLANK(H29),ISBLANK(I29),ISBLANK(J29),ISBLANK(K29),ISBLANK(L29)),0,SUM(D29:L29))</f>
        <v>42</v>
      </c>
      <c r="N29" s="60">
        <v>5.0</v>
      </c>
      <c r="O29" s="60">
        <v>4.0</v>
      </c>
      <c r="P29" s="60">
        <v>5.0</v>
      </c>
      <c r="Q29" s="60">
        <v>5.0</v>
      </c>
      <c r="R29" s="60">
        <v>4.0</v>
      </c>
      <c r="S29" s="60">
        <v>5.0</v>
      </c>
      <c r="T29" s="60">
        <v>3.0</v>
      </c>
      <c r="U29" s="60">
        <v>5.0</v>
      </c>
      <c r="V29" s="60">
        <v>5.0</v>
      </c>
      <c r="W29" s="48">
        <f t="shared" ref="W29:W32" si="29">IF(OR(ISBLANK(M29),ISBLANK(N29),ISBLANK(O29),ISBLANK(P29),ISBLANK(Q29),ISBLANK(R29),ISBLANK(S29),ISBLANK(T29),ISBLANK(U29),ISBLANK(V29)),0,SUM(N29:V29))</f>
        <v>41</v>
      </c>
      <c r="X29" s="64">
        <f t="shared" ref="X29:X33" si="30">M29+W29</f>
        <v>83</v>
      </c>
      <c r="Y29" s="66">
        <f t="shared" ref="Y29:Y33" si="31">W29</f>
        <v>41</v>
      </c>
      <c r="Z29" s="66">
        <f t="shared" ref="Z29:Z33" si="32">SUM(Q29:V29)</f>
        <v>27</v>
      </c>
      <c r="AA29" s="66">
        <f t="shared" ref="AA29:AA33" si="33">SUM(T29:V29)</f>
        <v>13</v>
      </c>
      <c r="AB29" s="66">
        <f t="shared" ref="AB29:AB33" si="34">V29</f>
        <v>5</v>
      </c>
      <c r="AC29" s="66">
        <f t="shared" ref="AC29:AC33" si="35">M29</f>
        <v>42</v>
      </c>
      <c r="AD29" s="66">
        <f t="shared" ref="AD29:AD33" si="36">SUM(G29:L29)</f>
        <v>29</v>
      </c>
      <c r="AE29" s="66">
        <f t="shared" ref="AE29:AE33" si="37">SUM(J29:L29)</f>
        <v>16</v>
      </c>
      <c r="AF29" s="66">
        <f t="shared" ref="AF29:AF33" si="38">L29</f>
        <v>5</v>
      </c>
    </row>
    <row r="30">
      <c r="A30" s="142" t="str">
        <f t="shared" si="27"/>
        <v>KIT</v>
      </c>
      <c r="B30" s="56">
        <v>2.0</v>
      </c>
      <c r="C30" s="58" t="s">
        <v>33</v>
      </c>
      <c r="D30" s="60">
        <v>6.0</v>
      </c>
      <c r="E30" s="60">
        <v>7.0</v>
      </c>
      <c r="F30" s="60">
        <v>5.0</v>
      </c>
      <c r="G30" s="60">
        <v>5.0</v>
      </c>
      <c r="H30" s="60">
        <v>5.0</v>
      </c>
      <c r="I30" s="60">
        <v>5.0</v>
      </c>
      <c r="J30" s="60">
        <v>6.0</v>
      </c>
      <c r="K30" s="60">
        <v>4.0</v>
      </c>
      <c r="L30" s="60">
        <v>5.0</v>
      </c>
      <c r="M30" s="48">
        <f t="shared" si="28"/>
        <v>48</v>
      </c>
      <c r="N30" s="60">
        <v>6.0</v>
      </c>
      <c r="O30" s="60">
        <v>5.0</v>
      </c>
      <c r="P30" s="60">
        <v>4.0</v>
      </c>
      <c r="Q30" s="60">
        <v>4.0</v>
      </c>
      <c r="R30" s="60">
        <v>6.0</v>
      </c>
      <c r="S30" s="60">
        <v>5.0</v>
      </c>
      <c r="T30" s="60">
        <v>4.0</v>
      </c>
      <c r="U30" s="60">
        <v>6.0</v>
      </c>
      <c r="V30" s="60">
        <v>4.0</v>
      </c>
      <c r="W30" s="48">
        <f t="shared" si="29"/>
        <v>44</v>
      </c>
      <c r="X30" s="68">
        <f t="shared" si="30"/>
        <v>92</v>
      </c>
      <c r="Y30" s="66">
        <f t="shared" si="31"/>
        <v>44</v>
      </c>
      <c r="Z30" s="66">
        <f t="shared" si="32"/>
        <v>29</v>
      </c>
      <c r="AA30" s="66">
        <f t="shared" si="33"/>
        <v>14</v>
      </c>
      <c r="AB30" s="66">
        <f t="shared" si="34"/>
        <v>4</v>
      </c>
      <c r="AC30" s="66">
        <f t="shared" si="35"/>
        <v>48</v>
      </c>
      <c r="AD30" s="66">
        <f t="shared" si="36"/>
        <v>30</v>
      </c>
      <c r="AE30" s="66">
        <f t="shared" si="37"/>
        <v>15</v>
      </c>
      <c r="AF30" s="66">
        <f t="shared" si="38"/>
        <v>5</v>
      </c>
    </row>
    <row r="31">
      <c r="A31" s="142" t="str">
        <f t="shared" si="27"/>
        <v>KIT</v>
      </c>
      <c r="B31" s="56">
        <v>3.0</v>
      </c>
      <c r="C31" s="58" t="s">
        <v>34</v>
      </c>
      <c r="D31" s="60">
        <v>5.0</v>
      </c>
      <c r="E31" s="60">
        <v>5.0</v>
      </c>
      <c r="F31" s="60">
        <v>4.0</v>
      </c>
      <c r="G31" s="60">
        <v>5.0</v>
      </c>
      <c r="H31" s="60">
        <v>4.0</v>
      </c>
      <c r="I31" s="60">
        <v>4.0</v>
      </c>
      <c r="J31" s="60">
        <v>5.0</v>
      </c>
      <c r="K31" s="60">
        <v>5.0</v>
      </c>
      <c r="L31" s="60">
        <v>5.0</v>
      </c>
      <c r="M31" s="48">
        <f t="shared" si="28"/>
        <v>42</v>
      </c>
      <c r="N31" s="60">
        <v>5.0</v>
      </c>
      <c r="O31" s="60">
        <v>5.0</v>
      </c>
      <c r="P31" s="60">
        <v>4.0</v>
      </c>
      <c r="Q31" s="60">
        <v>5.0</v>
      </c>
      <c r="R31" s="60">
        <v>5.0</v>
      </c>
      <c r="S31" s="60">
        <v>3.0</v>
      </c>
      <c r="T31" s="60">
        <v>5.0</v>
      </c>
      <c r="U31" s="60">
        <v>7.0</v>
      </c>
      <c r="V31" s="60">
        <v>5.0</v>
      </c>
      <c r="W31" s="48">
        <f t="shared" si="29"/>
        <v>44</v>
      </c>
      <c r="X31" s="68">
        <f t="shared" si="30"/>
        <v>86</v>
      </c>
      <c r="Y31" s="66">
        <f t="shared" si="31"/>
        <v>44</v>
      </c>
      <c r="Z31" s="66">
        <f t="shared" si="32"/>
        <v>30</v>
      </c>
      <c r="AA31" s="66">
        <f t="shared" si="33"/>
        <v>17</v>
      </c>
      <c r="AB31" s="66">
        <f t="shared" si="34"/>
        <v>5</v>
      </c>
      <c r="AC31" s="66">
        <f t="shared" si="35"/>
        <v>42</v>
      </c>
      <c r="AD31" s="66">
        <f t="shared" si="36"/>
        <v>28</v>
      </c>
      <c r="AE31" s="66">
        <f t="shared" si="37"/>
        <v>15</v>
      </c>
      <c r="AF31" s="66">
        <f t="shared" si="38"/>
        <v>5</v>
      </c>
    </row>
    <row r="32">
      <c r="A32" s="142" t="str">
        <f t="shared" si="27"/>
        <v>KIT</v>
      </c>
      <c r="B32" s="56">
        <v>4.0</v>
      </c>
      <c r="C32" s="58" t="s">
        <v>35</v>
      </c>
      <c r="D32" s="60">
        <v>5.0</v>
      </c>
      <c r="E32" s="60">
        <v>6.0</v>
      </c>
      <c r="F32" s="60">
        <v>8.0</v>
      </c>
      <c r="G32" s="60">
        <v>6.0</v>
      </c>
      <c r="H32" s="60">
        <v>3.0</v>
      </c>
      <c r="I32" s="60">
        <v>6.0</v>
      </c>
      <c r="J32" s="60">
        <v>6.0</v>
      </c>
      <c r="K32" s="60">
        <v>5.0</v>
      </c>
      <c r="L32" s="60">
        <v>4.0</v>
      </c>
      <c r="M32" s="48">
        <f t="shared" si="28"/>
        <v>49</v>
      </c>
      <c r="N32" s="60">
        <v>5.0</v>
      </c>
      <c r="O32" s="60">
        <v>5.0</v>
      </c>
      <c r="P32" s="60">
        <v>4.0</v>
      </c>
      <c r="Q32" s="60">
        <v>6.0</v>
      </c>
      <c r="R32" s="60">
        <v>4.0</v>
      </c>
      <c r="S32" s="60">
        <v>7.0</v>
      </c>
      <c r="T32" s="60">
        <v>4.0</v>
      </c>
      <c r="U32" s="60">
        <v>6.0</v>
      </c>
      <c r="V32" s="60">
        <v>7.0</v>
      </c>
      <c r="W32" s="48">
        <f t="shared" si="29"/>
        <v>48</v>
      </c>
      <c r="X32" s="68">
        <f t="shared" si="30"/>
        <v>97</v>
      </c>
      <c r="Y32" s="66">
        <f t="shared" si="31"/>
        <v>48</v>
      </c>
      <c r="Z32" s="66">
        <f t="shared" si="32"/>
        <v>34</v>
      </c>
      <c r="AA32" s="66">
        <f t="shared" si="33"/>
        <v>17</v>
      </c>
      <c r="AB32" s="66">
        <f t="shared" si="34"/>
        <v>7</v>
      </c>
      <c r="AC32" s="66">
        <f t="shared" si="35"/>
        <v>49</v>
      </c>
      <c r="AD32" s="66">
        <f t="shared" si="36"/>
        <v>30</v>
      </c>
      <c r="AE32" s="66">
        <f t="shared" si="37"/>
        <v>15</v>
      </c>
      <c r="AF32" s="66">
        <f t="shared" si="38"/>
        <v>4</v>
      </c>
    </row>
    <row r="33">
      <c r="A33" s="142" t="str">
        <f t="shared" si="27"/>
        <v>KIT</v>
      </c>
      <c r="B33" s="56">
        <v>5.0</v>
      </c>
      <c r="C33" s="58" t="s">
        <v>29</v>
      </c>
      <c r="D33" s="60"/>
      <c r="E33" s="60"/>
      <c r="F33" s="60"/>
      <c r="G33" s="60"/>
      <c r="H33" s="60"/>
      <c r="I33" s="60"/>
      <c r="J33" s="60"/>
      <c r="K33" s="60"/>
      <c r="L33" s="60"/>
      <c r="M33" s="122">
        <v>99.0</v>
      </c>
      <c r="N33" s="60"/>
      <c r="O33" s="60"/>
      <c r="P33" s="60"/>
      <c r="Q33" s="60"/>
      <c r="R33" s="60"/>
      <c r="S33" s="60"/>
      <c r="T33" s="60"/>
      <c r="U33" s="60"/>
      <c r="V33" s="60"/>
      <c r="W33" s="122">
        <v>99.0</v>
      </c>
      <c r="X33" s="68">
        <f t="shared" si="30"/>
        <v>198</v>
      </c>
      <c r="Y33" s="66">
        <f t="shared" si="31"/>
        <v>99</v>
      </c>
      <c r="Z33" s="66">
        <f t="shared" si="32"/>
        <v>0</v>
      </c>
      <c r="AA33" s="66">
        <f t="shared" si="33"/>
        <v>0</v>
      </c>
      <c r="AB33" s="66" t="str">
        <f t="shared" si="34"/>
        <v/>
      </c>
      <c r="AC33" s="66">
        <f t="shared" si="35"/>
        <v>99</v>
      </c>
      <c r="AD33" s="66">
        <f t="shared" si="36"/>
        <v>0</v>
      </c>
      <c r="AE33" s="66">
        <f t="shared" si="37"/>
        <v>0</v>
      </c>
      <c r="AF33" s="66" t="str">
        <f t="shared" si="38"/>
        <v/>
      </c>
    </row>
    <row r="34">
      <c r="A34" s="78" t="s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6"/>
      <c r="M34" s="77">
        <f>IF(OR(M29=0,M30=0,M31=0,M32=0,M33=0),0,AC34)</f>
        <v>99</v>
      </c>
      <c r="N34" s="78" t="s">
        <v>24</v>
      </c>
      <c r="O34" s="8"/>
      <c r="P34" s="8"/>
      <c r="Q34" s="8"/>
      <c r="R34" s="8"/>
      <c r="S34" s="8"/>
      <c r="T34" s="8"/>
      <c r="U34" s="8"/>
      <c r="V34" s="16"/>
      <c r="W34" s="77">
        <f>IF(OR(W29=0,W30=0,W31=0,W32=0,W33=0),0,Y34)</f>
        <v>99</v>
      </c>
      <c r="X34" s="68">
        <f>IF(OR(X29=0,X30=0,X31=0,X32=0,X33=0),0,MAX(X29:X33))</f>
        <v>198</v>
      </c>
      <c r="Y34" s="146">
        <f>MAX(IF($X29=$X34,Y29,0),IF(X30=X34,Y30,0),IF(X31=X34,Y31,0),IF(X32=X34,Y32,0),IF(X33=X34,Y33,0))</f>
        <v>99</v>
      </c>
      <c r="Z34" s="147">
        <f>MAX(IF(AND($X29=$X34,$Y29=$Y34),$Z29,0),IF(AND($X30=$X34,$Y30=$Y34),$Z30,0),IF(AND($X31=$X34,$Y31=$Y34),$Z31,0),IF(AND($X32=$X34,$Y32=$Y34),$Z32,0),IF(AND($X33=$X34,$Y33=$Y34),$Z33,0))</f>
        <v>0</v>
      </c>
      <c r="AA34" s="147">
        <f>MAX(IF(AND($X29=$X34,$Y29=$Y34,$Z29=$Z34),$AA29,0),IF(AND($X30=$X34,$Y30=$Y34,$Z30=$Z34),$AA30,0),IF(AND($X31=$X34,$Y31=$Y34,$Z31=$Z34),$AA31,0),IF(AND($X32=$X34,$Y32=$Y34,$Z32=$Z34),$AA32,0),IF(AND($X33=$X34,$Y33=$Y34,$Z33=$Z34),$AA33,0))</f>
        <v>0</v>
      </c>
      <c r="AB34" s="147">
        <f>MAX(IF(AND($X29=$X34,$Y29=$Y34,$Z29=$Z34,$AA29=$AA34),$AB29,0),IF(AND($X30=$X34,$Y30=$Y34,$Z30=$Z34,$AA30=$AA34),$AB30,0),IF(AND($X31=$X34,$Y31=$Y34,$Z31=$Z34,$AA31=$AA34),$AB31,0),IF(AND($X32=$X34,$Y32=$Y34,$Z32=$Z34,$AA32=$AA34),$AB32,0),IF(AND($X33=$X34,$Y33=$Y34,$Z33=$Z34,$AA33=$AA34),$AB33,0))</f>
        <v>0</v>
      </c>
      <c r="AC34" s="147">
        <f>MAX(IF(AND($X29=$X34,$Y29=$Y34,$Z29=$Z34,$AA29=$AA34,$AB29=$AB34),$AC29,0),IF(AND($X30=$X34,$Y30=$Y34,$Z30=$Z34,$AA30=$AA34,$AB30=$AB34),$AC30,0),IF(AND($X31=$X34,$Y31=$Y34,$Z31=$Z34,$AA31=$AA34,$AB31=$AB34),$AC31,0),IF(AND($X32=$X34,$Y32=$Y34,$Z32=$Z34,$AA32=$AA34,$AB32=$AB34),$AC32,0),IF(AND($X33=$X34,$Y33=$Y34,$Z33=$Z34,$AA33=$AA34,$AB33=$AB34),$AC33,0))</f>
        <v>99</v>
      </c>
      <c r="AD34" s="147">
        <f>MAX(IF(AND($X29=$X34,$Y29=$Y34,$Z29=$Z34,$AA29=$AA34,$AB29=$AB34,$AC29=$AC34),$AD29,0),IF(AND($X30=$X34,$Y30=$Y34,$Z30=$Z34,$AA30=$AA34,$AB30=$AB34,$AC30=$AC34),$AD30,0),IF(AND($X31=$X34,$Y31=$Y34,$Z31=$Z34,$AA31=$AA34,$AB31=$AB34,$AC31=$AC34),$AD31,0),IF(AND($X32=$X34,$Y32=$Y34,$Z32=$Z34,$AA32=$AA34,$AB32=$AB34,$AC32=$AC34),$AD32,0),IF(AND($X33=$X34,$Y33=$Y34,$Z33=$Z34,$AA33=$AA34,$AB33=$AB34,$AC33=$AC34),$AD33,0))</f>
        <v>0</v>
      </c>
      <c r="AE34" s="147">
        <f>MAX(IF(AND($X29=$X34,$Y29=$Y34,$Z29=$Z34,$AA29=$AA34,$AB29=$AB34,$AC29=$AC34,$AD29=$AD34),$AE29,0),IF(AND($X30=$X34,$Y30=$Y34,$Z30=$Z34,$AA30=$AA34,$AB30=$AB34,$AC30=$AC34,$AD30=$AD34),$AE30,0),IF(AND($X31=$X34,$Y31=$Y34,$Z31=$Z34,$AA31=$AA34,$AB31=$AB34,$AC31=$AC34,$AD31=$AD34),$AE31,0),IF(AND($X32=$X34,$Y32=$Y34,$Z32=$Z34,$AA32=$AA34,$AB32=$AB34,$AC32=$AC34,$AD32=$AD34),$AE32,0),IF(AND($X33=$X34,$Y33=$Y34,$Z33=$Z34,$AA33=$AA34,$AB33=$AB34,$AC33=$AC34,$AD33=$AD34),$AE33,0))</f>
        <v>0</v>
      </c>
      <c r="AF34" s="149">
        <f>MAX(IF(AND($X29=$X34,$Y29=$Y34,$Z29=$Z34,$AA29=$AA34,$AB29=$AB34,$AC29=$AC34,$AD29=$AD34,$AE29=$AE34),$AF29,0),IF(AND($X30=$X34,$Y30=$Y34,$Z30=$Z34,$AA30=$AA34,$AB30=$AB34,$AC30=$AC34,$AD30=$AD34,$AE30=$AE34),$AF30,0),IF(AND($X31=$X34,$Y31=$Y34,$Z31=$Z34,$AA31=$AA34,$AB31=$AB34,$AC31=$AC34,$AD31=$AD34,$AE31=$AE34),$AF31,0),IF(AND($X32=$X34,$Y32=$Y34,$Z32=$Z34,$AA32=$AA34,$AB32=$AB34,$AC32=$AC34,$AD32=$AD34,$AE32=$AE34),$AF32,0),IF(AND($X33=$X34,$Y33=$Y34,$Z33=$Z34,$AA33=$AA34,$AB33=$AB34,$AC33=$AC34,$AD33=$AD34,$AE33=$AE34),$AF33,0))</f>
        <v>0</v>
      </c>
    </row>
    <row r="35">
      <c r="A35" s="150" t="s">
        <v>18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6"/>
      <c r="M35" s="94">
        <f>SUM(M29:M33)-M34</f>
        <v>181</v>
      </c>
      <c r="N35" s="150" t="s">
        <v>18</v>
      </c>
      <c r="O35" s="8"/>
      <c r="P35" s="8"/>
      <c r="Q35" s="8"/>
      <c r="R35" s="8"/>
      <c r="S35" s="8"/>
      <c r="T35" s="8"/>
      <c r="U35" s="8"/>
      <c r="V35" s="16"/>
      <c r="W35" s="94">
        <f t="shared" ref="W35:AF35" si="39">SUM(W29:W33)-W34</f>
        <v>177</v>
      </c>
      <c r="X35" s="95">
        <f t="shared" si="39"/>
        <v>358</v>
      </c>
      <c r="Y35" s="151">
        <f t="shared" si="39"/>
        <v>177</v>
      </c>
      <c r="Z35" s="152">
        <f t="shared" si="39"/>
        <v>120</v>
      </c>
      <c r="AA35" s="152">
        <f t="shared" si="39"/>
        <v>61</v>
      </c>
      <c r="AB35" s="152">
        <f t="shared" si="39"/>
        <v>21</v>
      </c>
      <c r="AC35" s="152">
        <f t="shared" si="39"/>
        <v>181</v>
      </c>
      <c r="AD35" s="152">
        <f t="shared" si="39"/>
        <v>117</v>
      </c>
      <c r="AE35" s="152">
        <f t="shared" si="39"/>
        <v>61</v>
      </c>
      <c r="AF35" s="153">
        <f t="shared" si="39"/>
        <v>19</v>
      </c>
    </row>
    <row r="36">
      <c r="A36" s="103"/>
      <c r="B36" s="104"/>
      <c r="C36" s="106"/>
      <c r="D36" s="103"/>
      <c r="E36" s="103"/>
      <c r="F36" s="103"/>
      <c r="G36" s="103"/>
      <c r="H36" s="103"/>
      <c r="I36" s="103"/>
      <c r="J36" s="103"/>
      <c r="K36" s="103"/>
      <c r="L36" s="103"/>
      <c r="M36" s="108"/>
      <c r="N36" s="103"/>
      <c r="O36" s="103"/>
      <c r="P36" s="103"/>
      <c r="Q36" s="103"/>
      <c r="R36" s="103"/>
      <c r="S36" s="103"/>
      <c r="T36" s="103"/>
      <c r="U36" s="103"/>
      <c r="V36" s="103"/>
      <c r="W36" s="108"/>
      <c r="X36" s="108"/>
      <c r="Y36" s="103"/>
      <c r="Z36" s="103"/>
      <c r="AA36" s="103"/>
      <c r="AB36" s="103"/>
      <c r="AC36" s="103"/>
      <c r="AD36" s="103"/>
      <c r="AE36" s="103"/>
      <c r="AF36" s="103"/>
    </row>
    <row r="37">
      <c r="A37" s="136" t="s">
        <v>36</v>
      </c>
      <c r="B37" s="138" t="s">
        <v>37</v>
      </c>
      <c r="C37" s="16"/>
      <c r="D37" s="46">
        <v>1.0</v>
      </c>
      <c r="E37" s="46">
        <v>2.0</v>
      </c>
      <c r="F37" s="46">
        <v>3.0</v>
      </c>
      <c r="G37" s="46">
        <v>4.0</v>
      </c>
      <c r="H37" s="46">
        <v>5.0</v>
      </c>
      <c r="I37" s="46">
        <v>6.0</v>
      </c>
      <c r="J37" s="46">
        <v>7.0</v>
      </c>
      <c r="K37" s="46">
        <v>8.0</v>
      </c>
      <c r="L37" s="46">
        <v>9.0</v>
      </c>
      <c r="M37" s="47" t="s">
        <v>18</v>
      </c>
      <c r="N37" s="46">
        <v>10.0</v>
      </c>
      <c r="O37" s="46">
        <v>11.0</v>
      </c>
      <c r="P37" s="46">
        <v>12.0</v>
      </c>
      <c r="Q37" s="46">
        <v>13.0</v>
      </c>
      <c r="R37" s="46">
        <v>14.0</v>
      </c>
      <c r="S37" s="46">
        <v>15.0</v>
      </c>
      <c r="T37" s="46">
        <v>16.0</v>
      </c>
      <c r="U37" s="46">
        <v>17.0</v>
      </c>
      <c r="V37" s="46">
        <v>18.0</v>
      </c>
      <c r="W37" s="47" t="s">
        <v>18</v>
      </c>
      <c r="X37" s="139"/>
      <c r="Y37" s="140"/>
      <c r="Z37" s="140"/>
      <c r="AA37" s="140"/>
      <c r="AB37" s="140"/>
      <c r="AC37" s="140"/>
      <c r="AD37" s="140"/>
      <c r="AE37" s="140"/>
      <c r="AF37" s="141"/>
    </row>
    <row r="38">
      <c r="A38" s="142" t="str">
        <f t="shared" ref="A38:A42" si="40">A37</f>
        <v>CMH</v>
      </c>
      <c r="B38" s="56">
        <v>1.0</v>
      </c>
      <c r="C38" s="58" t="s">
        <v>38</v>
      </c>
      <c r="D38" s="60">
        <v>5.0</v>
      </c>
      <c r="E38" s="60">
        <v>6.0</v>
      </c>
      <c r="F38" s="60">
        <v>6.0</v>
      </c>
      <c r="G38" s="60">
        <v>7.0</v>
      </c>
      <c r="H38" s="60">
        <v>5.0</v>
      </c>
      <c r="I38" s="60">
        <v>5.0</v>
      </c>
      <c r="J38" s="60">
        <v>9.0</v>
      </c>
      <c r="K38" s="60">
        <v>5.0</v>
      </c>
      <c r="L38" s="60">
        <v>4.0</v>
      </c>
      <c r="M38" s="48">
        <f t="shared" ref="M38:M42" si="41">IF(OR(ISBLANK(C38),ISBLANK(D38),ISBLANK(E38),ISBLANK(F38),ISBLANK(G38),ISBLANK(H38),ISBLANK(I38),ISBLANK(J38),ISBLANK(K38),ISBLANK(L38)),0,SUM(D38:L38))</f>
        <v>52</v>
      </c>
      <c r="N38" s="60">
        <v>4.0</v>
      </c>
      <c r="O38" s="60">
        <v>6.0</v>
      </c>
      <c r="P38" s="60">
        <v>5.0</v>
      </c>
      <c r="Q38" s="60">
        <v>5.0</v>
      </c>
      <c r="R38" s="60">
        <v>6.0</v>
      </c>
      <c r="S38" s="60">
        <v>5.0</v>
      </c>
      <c r="T38" s="60">
        <v>4.0</v>
      </c>
      <c r="U38" s="60">
        <v>6.0</v>
      </c>
      <c r="V38" s="60">
        <v>7.0</v>
      </c>
      <c r="W38" s="48">
        <f t="shared" ref="W38:W42" si="42">IF(OR(ISBLANK(M38),ISBLANK(N38),ISBLANK(O38),ISBLANK(P38),ISBLANK(Q38),ISBLANK(R38),ISBLANK(S38),ISBLANK(T38),ISBLANK(U38),ISBLANK(V38)),0,SUM(N38:V38))</f>
        <v>48</v>
      </c>
      <c r="X38" s="64">
        <f t="shared" ref="X38:X42" si="43">M38+W38</f>
        <v>100</v>
      </c>
      <c r="Y38" s="66">
        <f t="shared" ref="Y38:Y42" si="44">W38</f>
        <v>48</v>
      </c>
      <c r="Z38" s="66">
        <f t="shared" ref="Z38:Z42" si="45">SUM(Q38:V38)</f>
        <v>33</v>
      </c>
      <c r="AA38" s="66">
        <f t="shared" ref="AA38:AA42" si="46">SUM(T38:V38)</f>
        <v>17</v>
      </c>
      <c r="AB38" s="66">
        <f t="shared" ref="AB38:AB42" si="47">V38</f>
        <v>7</v>
      </c>
      <c r="AC38" s="66">
        <f t="shared" ref="AC38:AC42" si="48">M38</f>
        <v>52</v>
      </c>
      <c r="AD38" s="66">
        <f t="shared" ref="AD38:AD42" si="49">SUM(G38:L38)</f>
        <v>35</v>
      </c>
      <c r="AE38" s="66">
        <f t="shared" ref="AE38:AE42" si="50">SUM(J38:L38)</f>
        <v>18</v>
      </c>
      <c r="AF38" s="66">
        <f t="shared" ref="AF38:AF42" si="51">L38</f>
        <v>4</v>
      </c>
    </row>
    <row r="39">
      <c r="A39" s="142" t="str">
        <f t="shared" si="40"/>
        <v>CMH</v>
      </c>
      <c r="B39" s="56">
        <v>2.0</v>
      </c>
      <c r="C39" s="58" t="s">
        <v>39</v>
      </c>
      <c r="D39" s="60">
        <v>5.0</v>
      </c>
      <c r="E39" s="60">
        <v>8.0</v>
      </c>
      <c r="F39" s="60">
        <v>5.0</v>
      </c>
      <c r="G39" s="60">
        <v>5.0</v>
      </c>
      <c r="H39" s="60">
        <v>3.0</v>
      </c>
      <c r="I39" s="60">
        <v>5.0</v>
      </c>
      <c r="J39" s="60">
        <v>4.0</v>
      </c>
      <c r="K39" s="60">
        <v>4.0</v>
      </c>
      <c r="L39" s="60">
        <v>3.0</v>
      </c>
      <c r="M39" s="48">
        <f t="shared" si="41"/>
        <v>42</v>
      </c>
      <c r="N39" s="60">
        <v>5.0</v>
      </c>
      <c r="O39" s="60">
        <v>5.0</v>
      </c>
      <c r="P39" s="60">
        <v>4.0</v>
      </c>
      <c r="Q39" s="60">
        <v>5.0</v>
      </c>
      <c r="R39" s="60">
        <v>5.0</v>
      </c>
      <c r="S39" s="60">
        <v>3.0</v>
      </c>
      <c r="T39" s="60">
        <v>3.0</v>
      </c>
      <c r="U39" s="60">
        <v>7.0</v>
      </c>
      <c r="V39" s="60">
        <v>4.0</v>
      </c>
      <c r="W39" s="48">
        <f t="shared" si="42"/>
        <v>41</v>
      </c>
      <c r="X39" s="68">
        <f t="shared" si="43"/>
        <v>83</v>
      </c>
      <c r="Y39" s="66">
        <f t="shared" si="44"/>
        <v>41</v>
      </c>
      <c r="Z39" s="66">
        <f t="shared" si="45"/>
        <v>27</v>
      </c>
      <c r="AA39" s="66">
        <f t="shared" si="46"/>
        <v>14</v>
      </c>
      <c r="AB39" s="66">
        <f t="shared" si="47"/>
        <v>4</v>
      </c>
      <c r="AC39" s="66">
        <f t="shared" si="48"/>
        <v>42</v>
      </c>
      <c r="AD39" s="66">
        <f t="shared" si="49"/>
        <v>24</v>
      </c>
      <c r="AE39" s="66">
        <f t="shared" si="50"/>
        <v>11</v>
      </c>
      <c r="AF39" s="66">
        <f t="shared" si="51"/>
        <v>3</v>
      </c>
    </row>
    <row r="40">
      <c r="A40" s="142" t="str">
        <f t="shared" si="40"/>
        <v>CMH</v>
      </c>
      <c r="B40" s="56">
        <v>3.0</v>
      </c>
      <c r="C40" s="58" t="s">
        <v>40</v>
      </c>
      <c r="D40" s="60">
        <v>4.0</v>
      </c>
      <c r="E40" s="60">
        <v>6.0</v>
      </c>
      <c r="F40" s="60">
        <v>6.0</v>
      </c>
      <c r="G40" s="60">
        <v>5.0</v>
      </c>
      <c r="H40" s="60">
        <v>4.0</v>
      </c>
      <c r="I40" s="60">
        <v>6.0</v>
      </c>
      <c r="J40" s="60">
        <v>7.0</v>
      </c>
      <c r="K40" s="60">
        <v>5.0</v>
      </c>
      <c r="L40" s="60">
        <v>5.0</v>
      </c>
      <c r="M40" s="48">
        <f t="shared" si="41"/>
        <v>48</v>
      </c>
      <c r="N40" s="60">
        <v>6.0</v>
      </c>
      <c r="O40" s="60">
        <v>5.0</v>
      </c>
      <c r="P40" s="60">
        <v>4.0</v>
      </c>
      <c r="Q40" s="60">
        <v>7.0</v>
      </c>
      <c r="R40" s="60">
        <v>3.0</v>
      </c>
      <c r="S40" s="60">
        <v>5.0</v>
      </c>
      <c r="T40" s="60">
        <v>3.0</v>
      </c>
      <c r="U40" s="60">
        <v>7.0</v>
      </c>
      <c r="V40" s="60">
        <v>5.0</v>
      </c>
      <c r="W40" s="48">
        <f t="shared" si="42"/>
        <v>45</v>
      </c>
      <c r="X40" s="68">
        <f t="shared" si="43"/>
        <v>93</v>
      </c>
      <c r="Y40" s="66">
        <f t="shared" si="44"/>
        <v>45</v>
      </c>
      <c r="Z40" s="66">
        <f t="shared" si="45"/>
        <v>30</v>
      </c>
      <c r="AA40" s="66">
        <f t="shared" si="46"/>
        <v>15</v>
      </c>
      <c r="AB40" s="66">
        <f t="shared" si="47"/>
        <v>5</v>
      </c>
      <c r="AC40" s="66">
        <f t="shared" si="48"/>
        <v>48</v>
      </c>
      <c r="AD40" s="66">
        <f t="shared" si="49"/>
        <v>32</v>
      </c>
      <c r="AE40" s="66">
        <f t="shared" si="50"/>
        <v>17</v>
      </c>
      <c r="AF40" s="66">
        <f t="shared" si="51"/>
        <v>5</v>
      </c>
    </row>
    <row r="41">
      <c r="A41" s="142" t="str">
        <f t="shared" si="40"/>
        <v>CMH</v>
      </c>
      <c r="B41" s="56">
        <v>4.0</v>
      </c>
      <c r="C41" s="58" t="s">
        <v>41</v>
      </c>
      <c r="D41" s="60">
        <v>5.0</v>
      </c>
      <c r="E41" s="60">
        <v>7.0</v>
      </c>
      <c r="F41" s="60">
        <v>5.0</v>
      </c>
      <c r="G41" s="60">
        <v>6.0</v>
      </c>
      <c r="H41" s="60">
        <v>3.0</v>
      </c>
      <c r="I41" s="60">
        <v>4.0</v>
      </c>
      <c r="J41" s="60">
        <v>5.0</v>
      </c>
      <c r="K41" s="60">
        <v>6.0</v>
      </c>
      <c r="L41" s="60">
        <v>5.0</v>
      </c>
      <c r="M41" s="48">
        <f t="shared" si="41"/>
        <v>46</v>
      </c>
      <c r="N41" s="60">
        <v>5.0</v>
      </c>
      <c r="O41" s="60">
        <v>5.0</v>
      </c>
      <c r="P41" s="60">
        <v>4.0</v>
      </c>
      <c r="Q41" s="60">
        <v>5.0</v>
      </c>
      <c r="R41" s="60">
        <v>5.0</v>
      </c>
      <c r="S41" s="60">
        <v>5.0</v>
      </c>
      <c r="T41" s="60">
        <v>5.0</v>
      </c>
      <c r="U41" s="60">
        <v>8.0</v>
      </c>
      <c r="V41" s="60">
        <v>5.0</v>
      </c>
      <c r="W41" s="48">
        <f t="shared" si="42"/>
        <v>47</v>
      </c>
      <c r="X41" s="68">
        <f t="shared" si="43"/>
        <v>93</v>
      </c>
      <c r="Y41" s="66">
        <f t="shared" si="44"/>
        <v>47</v>
      </c>
      <c r="Z41" s="66">
        <f t="shared" si="45"/>
        <v>33</v>
      </c>
      <c r="AA41" s="66">
        <f t="shared" si="46"/>
        <v>18</v>
      </c>
      <c r="AB41" s="66">
        <f t="shared" si="47"/>
        <v>5</v>
      </c>
      <c r="AC41" s="66">
        <f t="shared" si="48"/>
        <v>46</v>
      </c>
      <c r="AD41" s="66">
        <f t="shared" si="49"/>
        <v>29</v>
      </c>
      <c r="AE41" s="66">
        <f t="shared" si="50"/>
        <v>16</v>
      </c>
      <c r="AF41" s="66">
        <f t="shared" si="51"/>
        <v>5</v>
      </c>
    </row>
    <row r="42">
      <c r="A42" s="142" t="str">
        <f t="shared" si="40"/>
        <v>CMH</v>
      </c>
      <c r="B42" s="56">
        <v>5.0</v>
      </c>
      <c r="C42" s="58" t="s">
        <v>42</v>
      </c>
      <c r="D42" s="60">
        <v>4.0</v>
      </c>
      <c r="E42" s="60">
        <v>9.0</v>
      </c>
      <c r="F42" s="60">
        <v>7.0</v>
      </c>
      <c r="G42" s="60">
        <v>8.0</v>
      </c>
      <c r="H42" s="60">
        <v>6.0</v>
      </c>
      <c r="I42" s="60">
        <v>6.0</v>
      </c>
      <c r="J42" s="60">
        <v>6.0</v>
      </c>
      <c r="K42" s="60">
        <v>7.0</v>
      </c>
      <c r="L42" s="60">
        <v>6.0</v>
      </c>
      <c r="M42" s="48">
        <f t="shared" si="41"/>
        <v>59</v>
      </c>
      <c r="N42" s="60">
        <v>6.0</v>
      </c>
      <c r="O42" s="60">
        <v>4.0</v>
      </c>
      <c r="P42" s="60">
        <v>4.0</v>
      </c>
      <c r="Q42" s="60">
        <v>7.0</v>
      </c>
      <c r="R42" s="60">
        <v>6.0</v>
      </c>
      <c r="S42" s="60">
        <v>6.0</v>
      </c>
      <c r="T42" s="60">
        <v>4.0</v>
      </c>
      <c r="U42" s="60">
        <v>6.0</v>
      </c>
      <c r="V42" s="60">
        <v>6.0</v>
      </c>
      <c r="W42" s="48">
        <f t="shared" si="42"/>
        <v>49</v>
      </c>
      <c r="X42" s="68">
        <f t="shared" si="43"/>
        <v>108</v>
      </c>
      <c r="Y42" s="66">
        <f t="shared" si="44"/>
        <v>49</v>
      </c>
      <c r="Z42" s="66">
        <f t="shared" si="45"/>
        <v>35</v>
      </c>
      <c r="AA42" s="66">
        <f t="shared" si="46"/>
        <v>16</v>
      </c>
      <c r="AB42" s="66">
        <f t="shared" si="47"/>
        <v>6</v>
      </c>
      <c r="AC42" s="66">
        <f t="shared" si="48"/>
        <v>59</v>
      </c>
      <c r="AD42" s="66">
        <f t="shared" si="49"/>
        <v>39</v>
      </c>
      <c r="AE42" s="66">
        <f t="shared" si="50"/>
        <v>19</v>
      </c>
      <c r="AF42" s="66">
        <f t="shared" si="51"/>
        <v>6</v>
      </c>
    </row>
    <row r="43">
      <c r="A43" s="78" t="s">
        <v>24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6"/>
      <c r="M43" s="77">
        <f>IF(OR(M38=0,M39=0,M40=0,M41=0,M42=0),0,AC43)</f>
        <v>59</v>
      </c>
      <c r="N43" s="78" t="s">
        <v>24</v>
      </c>
      <c r="O43" s="8"/>
      <c r="P43" s="8"/>
      <c r="Q43" s="8"/>
      <c r="R43" s="8"/>
      <c r="S43" s="8"/>
      <c r="T43" s="8"/>
      <c r="U43" s="8"/>
      <c r="V43" s="16"/>
      <c r="W43" s="77">
        <f>IF(OR(W38=0,W39=0,W40=0,W41=0,W42=0),0,Y43)</f>
        <v>49</v>
      </c>
      <c r="X43" s="68">
        <f>IF(OR(X38=0,X39=0,X40=0,X41=0,X42=0),0,MAX(X38:X42))</f>
        <v>108</v>
      </c>
      <c r="Y43" s="146">
        <f>MAX(IF($X38=$X43,Y38,0),IF(X39=X43,Y39,0),IF(X40=X43,Y40,0),IF(X41=X43,Y41,0),IF(X42=X43,Y42,0))</f>
        <v>49</v>
      </c>
      <c r="Z43" s="147">
        <f>MAX(IF(AND($X38=$X43,$Y38=$Y43),$Z38,0),IF(AND($X39=$X43,$Y39=$Y43),$Z39,0),IF(AND($X40=$X43,$Y40=$Y43),$Z40,0),IF(AND($X41=$X43,$Y41=$Y43),$Z41,0),IF(AND($X42=$X43,$Y42=$Y43),$Z42,0))</f>
        <v>35</v>
      </c>
      <c r="AA43" s="147">
        <f>MAX(IF(AND($X38=$X43,$Y38=$Y43,$Z38=$Z43),$AA38,0),IF(AND($X39=$X43,$Y39=$Y43,$Z39=$Z43),$AA39,0),IF(AND($X40=$X43,$Y40=$Y43,$Z40=$Z43),$AA40,0),IF(AND($X41=$X43,$Y41=$Y43,$Z41=$Z43),$AA41,0),IF(AND($X42=$X43,$Y42=$Y43,$Z42=$Z43),$AA42,0))</f>
        <v>16</v>
      </c>
      <c r="AB43" s="147">
        <f>MAX(IF(AND($X38=$X43,$Y38=$Y43,$Z38=$Z43,$AA38=$AA43),$AB38,0),IF(AND($X39=$X43,$Y39=$Y43,$Z39=$Z43,$AA39=$AA43),$AB39,0),IF(AND($X40=$X43,$Y40=$Y43,$Z40=$Z43,$AA40=$AA43),$AB40,0),IF(AND($X41=$X43,$Y41=$Y43,$Z41=$Z43,$AA41=$AA43),$AB41,0),IF(AND($X42=$X43,$Y42=$Y43,$Z42=$Z43,$AA42=$AA43),$AB42,0))</f>
        <v>6</v>
      </c>
      <c r="AC43" s="147">
        <f>MAX(IF(AND($X38=$X43,$Y38=$Y43,$Z38=$Z43,$AA38=$AA43,$AB38=$AB43),$AC38,0),IF(AND($X39=$X43,$Y39=$Y43,$Z39=$Z43,$AA39=$AA43,$AB39=$AB43),$AC39,0),IF(AND($X40=$X43,$Y40=$Y43,$Z40=$Z43,$AA40=$AA43,$AB40=$AB43),$AC40,0),IF(AND($X41=$X43,$Y41=$Y43,$Z41=$Z43,$AA41=$AA43,$AB41=$AB43),$AC41,0),IF(AND($X42=$X43,$Y42=$Y43,$Z42=$Z43,$AA42=$AA43,$AB42=$AB43),$AC42,0))</f>
        <v>59</v>
      </c>
      <c r="AD43" s="147">
        <f>MAX(IF(AND($X38=$X43,$Y38=$Y43,$Z38=$Z43,$AA38=$AA43,$AB38=$AB43,$AC38=$AC43),$AD38,0),IF(AND($X39=$X43,$Y39=$Y43,$Z39=$Z43,$AA39=$AA43,$AB39=$AB43,$AC39=$AC43),$AD39,0),IF(AND($X40=$X43,$Y40=$Y43,$Z40=$Z43,$AA40=$AA43,$AB40=$AB43,$AC40=$AC43),$AD40,0),IF(AND($X41=$X43,$Y41=$Y43,$Z41=$Z43,$AA41=$AA43,$AB41=$AB43,$AC41=$AC43),$AD41,0),IF(AND($X42=$X43,$Y42=$Y43,$Z42=$Z43,$AA42=$AA43,$AB42=$AB43,$AC42=$AC43),$AD42,0))</f>
        <v>39</v>
      </c>
      <c r="AE43" s="147">
        <f>MAX(IF(AND($X38=$X43,$Y38=$Y43,$Z38=$Z43,$AA38=$AA43,$AB38=$AB43,$AC38=$AC43,$AD38=$AD43),$AE38,0),IF(AND($X39=$X43,$Y39=$Y43,$Z39=$Z43,$AA39=$AA43,$AB39=$AB43,$AC39=$AC43,$AD39=$AD43),$AE39,0),IF(AND($X40=$X43,$Y40=$Y43,$Z40=$Z43,$AA40=$AA43,$AB40=$AB43,$AC40=$AC43,$AD40=$AD43),$AE40,0),IF(AND($X41=$X43,$Y41=$Y43,$Z41=$Z43,$AA41=$AA43,$AB41=$AB43,$AC41=$AC43,$AD41=$AD43),$AE41,0),IF(AND($X42=$X43,$Y42=$Y43,$Z42=$Z43,$AA42=$AA43,$AB42=$AB43,$AC42=$AC43,$AD42=$AD43),$AE42,0))</f>
        <v>19</v>
      </c>
      <c r="AF43" s="149">
        <f>MAX(IF(AND($X38=$X43,$Y38=$Y43,$Z38=$Z43,$AA38=$AA43,$AB38=$AB43,$AC38=$AC43,$AD38=$AD43,$AE38=$AE43),$AF38,0),IF(AND($X39=$X43,$Y39=$Y43,$Z39=$Z43,$AA39=$AA43,$AB39=$AB43,$AC39=$AC43,$AD39=$AD43,$AE39=$AE43),$AF39,0),IF(AND($X40=$X43,$Y40=$Y43,$Z40=$Z43,$AA40=$AA43,$AB40=$AB43,$AC40=$AC43,$AD40=$AD43,$AE40=$AE43),$AF40,0),IF(AND($X41=$X43,$Y41=$Y43,$Z41=$Z43,$AA41=$AA43,$AB41=$AB43,$AC41=$AC43,$AD41=$AD43,$AE41=$AE43),$AF41,0),IF(AND($X42=$X43,$Y42=$Y43,$Z42=$Z43,$AA42=$AA43,$AB42=$AB43,$AC42=$AC43,$AD42=$AD43,$AE42=$AE43),$AF42,0))</f>
        <v>6</v>
      </c>
    </row>
    <row r="44">
      <c r="A44" s="150" t="s">
        <v>18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6"/>
      <c r="M44" s="94">
        <f>SUM(M38:M42)-M43</f>
        <v>188</v>
      </c>
      <c r="N44" s="150" t="s">
        <v>18</v>
      </c>
      <c r="O44" s="8"/>
      <c r="P44" s="8"/>
      <c r="Q44" s="8"/>
      <c r="R44" s="8"/>
      <c r="S44" s="8"/>
      <c r="T44" s="8"/>
      <c r="U44" s="8"/>
      <c r="V44" s="16"/>
      <c r="W44" s="94">
        <f t="shared" ref="W44:AF44" si="52">SUM(W38:W42)-W43</f>
        <v>181</v>
      </c>
      <c r="X44" s="95">
        <f t="shared" si="52"/>
        <v>369</v>
      </c>
      <c r="Y44" s="151">
        <f t="shared" si="52"/>
        <v>181</v>
      </c>
      <c r="Z44" s="152">
        <f t="shared" si="52"/>
        <v>123</v>
      </c>
      <c r="AA44" s="152">
        <f t="shared" si="52"/>
        <v>64</v>
      </c>
      <c r="AB44" s="152">
        <f t="shared" si="52"/>
        <v>21</v>
      </c>
      <c r="AC44" s="152">
        <f t="shared" si="52"/>
        <v>188</v>
      </c>
      <c r="AD44" s="152">
        <f t="shared" si="52"/>
        <v>120</v>
      </c>
      <c r="AE44" s="152">
        <f t="shared" si="52"/>
        <v>62</v>
      </c>
      <c r="AF44" s="153">
        <f t="shared" si="52"/>
        <v>17</v>
      </c>
    </row>
    <row r="4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7"/>
      <c r="N45" s="156"/>
      <c r="O45" s="156"/>
      <c r="P45" s="156"/>
      <c r="Q45" s="156"/>
      <c r="R45" s="156"/>
      <c r="S45" s="156"/>
      <c r="T45" s="156"/>
      <c r="U45" s="156"/>
      <c r="V45" s="156"/>
      <c r="W45" s="157"/>
      <c r="X45" s="159"/>
      <c r="Y45" s="160"/>
      <c r="Z45" s="160"/>
      <c r="AA45" s="160"/>
      <c r="AB45" s="160"/>
      <c r="AC45" s="160"/>
      <c r="AD45" s="160"/>
      <c r="AE45" s="160"/>
      <c r="AF45" s="160"/>
    </row>
    <row r="46">
      <c r="A46" s="6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ht="19.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>
      <c r="A48" s="10">
        <v>43227.0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>
      <c r="A49" s="14" t="s">
        <v>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7" t="s">
        <v>6</v>
      </c>
      <c r="Y49" s="162" t="s">
        <v>3</v>
      </c>
      <c r="Z49" s="8"/>
      <c r="AA49" s="8"/>
      <c r="AB49" s="8"/>
      <c r="AC49" s="8"/>
      <c r="AD49" s="8"/>
      <c r="AE49" s="8"/>
      <c r="AF49" s="16"/>
    </row>
    <row r="50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8"/>
      <c r="Y50" s="22" t="s">
        <v>7</v>
      </c>
      <c r="Z50" s="22" t="s">
        <v>9</v>
      </c>
      <c r="AA50" s="22" t="s">
        <v>10</v>
      </c>
      <c r="AB50" s="22" t="s">
        <v>11</v>
      </c>
      <c r="AC50" s="22" t="s">
        <v>12</v>
      </c>
      <c r="AD50" s="22" t="s">
        <v>13</v>
      </c>
      <c r="AE50" s="22" t="s">
        <v>14</v>
      </c>
      <c r="AF50" s="22" t="s">
        <v>15</v>
      </c>
    </row>
    <row r="5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27"/>
      <c r="O51" s="27"/>
      <c r="P51" s="27"/>
      <c r="Q51" s="27"/>
      <c r="R51" s="27"/>
      <c r="S51" s="27"/>
      <c r="T51" s="27"/>
      <c r="U51" s="27"/>
      <c r="V51" s="27"/>
      <c r="W51" s="28"/>
      <c r="X51" s="18"/>
      <c r="Y51" s="18"/>
      <c r="Z51" s="18"/>
      <c r="AA51" s="18"/>
      <c r="AB51" s="18"/>
      <c r="AC51" s="18"/>
      <c r="AD51" s="18"/>
      <c r="AE51" s="18"/>
      <c r="AF51" s="18"/>
    </row>
    <row r="52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3"/>
      <c r="N52" s="31"/>
      <c r="O52" s="31"/>
      <c r="P52" s="31"/>
      <c r="Q52" s="31"/>
      <c r="R52" s="31"/>
      <c r="S52" s="31"/>
      <c r="T52" s="31"/>
      <c r="U52" s="31"/>
      <c r="V52" s="31"/>
      <c r="W52" s="33"/>
      <c r="X52" s="18"/>
      <c r="Y52" s="18"/>
      <c r="Z52" s="18"/>
      <c r="AA52" s="18"/>
      <c r="AB52" s="18"/>
      <c r="AC52" s="18"/>
      <c r="AD52" s="18"/>
      <c r="AE52" s="18"/>
      <c r="AF52" s="18"/>
    </row>
    <row r="5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3"/>
      <c r="N53" s="31"/>
      <c r="O53" s="31"/>
      <c r="P53" s="31"/>
      <c r="Q53" s="31"/>
      <c r="R53" s="31"/>
      <c r="S53" s="31"/>
      <c r="T53" s="31"/>
      <c r="U53" s="31"/>
      <c r="V53" s="31"/>
      <c r="W53" s="33"/>
      <c r="X53" s="18"/>
      <c r="Y53" s="18"/>
      <c r="Z53" s="18"/>
      <c r="AA53" s="18"/>
      <c r="AB53" s="18"/>
      <c r="AC53" s="18"/>
      <c r="AD53" s="18"/>
      <c r="AE53" s="18"/>
      <c r="AF53" s="18"/>
    </row>
    <row r="54">
      <c r="A54" s="35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42"/>
      <c r="N54" s="37"/>
      <c r="O54" s="37"/>
      <c r="P54" s="37"/>
      <c r="Q54" s="37"/>
      <c r="R54" s="37"/>
      <c r="S54" s="37"/>
      <c r="T54" s="37"/>
      <c r="U54" s="37"/>
      <c r="V54" s="37"/>
      <c r="W54" s="42"/>
      <c r="X54" s="29"/>
      <c r="Y54" s="29"/>
      <c r="Z54" s="29"/>
      <c r="AA54" s="29"/>
      <c r="AB54" s="29"/>
      <c r="AC54" s="29"/>
      <c r="AD54" s="29"/>
      <c r="AE54" s="29"/>
      <c r="AF54" s="29"/>
    </row>
    <row r="55">
      <c r="A55" s="165" t="s">
        <v>43</v>
      </c>
      <c r="B55" s="166" t="s">
        <v>44</v>
      </c>
      <c r="C55" s="16"/>
      <c r="D55" s="46">
        <v>1.0</v>
      </c>
      <c r="E55" s="46">
        <v>2.0</v>
      </c>
      <c r="F55" s="46">
        <v>3.0</v>
      </c>
      <c r="G55" s="46">
        <v>4.0</v>
      </c>
      <c r="H55" s="46">
        <v>5.0</v>
      </c>
      <c r="I55" s="46">
        <v>6.0</v>
      </c>
      <c r="J55" s="46">
        <v>7.0</v>
      </c>
      <c r="K55" s="46">
        <v>8.0</v>
      </c>
      <c r="L55" s="46">
        <v>9.0</v>
      </c>
      <c r="M55" s="47" t="s">
        <v>18</v>
      </c>
      <c r="N55" s="46">
        <v>10.0</v>
      </c>
      <c r="O55" s="46">
        <v>11.0</v>
      </c>
      <c r="P55" s="46">
        <v>12.0</v>
      </c>
      <c r="Q55" s="46">
        <v>13.0</v>
      </c>
      <c r="R55" s="46">
        <v>14.0</v>
      </c>
      <c r="S55" s="46">
        <v>15.0</v>
      </c>
      <c r="T55" s="46">
        <v>16.0</v>
      </c>
      <c r="U55" s="46">
        <v>17.0</v>
      </c>
      <c r="V55" s="46">
        <v>18.0</v>
      </c>
      <c r="W55" s="47" t="s">
        <v>18</v>
      </c>
      <c r="X55" s="167"/>
      <c r="Y55" s="168"/>
      <c r="Z55" s="168"/>
      <c r="AA55" s="168"/>
      <c r="AB55" s="168"/>
      <c r="AC55" s="168"/>
      <c r="AD55" s="168"/>
      <c r="AE55" s="168"/>
      <c r="AF55" s="169"/>
    </row>
    <row r="56">
      <c r="A56" s="170" t="str">
        <f t="shared" ref="A56:A60" si="53">A55</f>
        <v>WAT</v>
      </c>
      <c r="B56" s="56">
        <v>1.0</v>
      </c>
      <c r="C56" s="58" t="s">
        <v>45</v>
      </c>
      <c r="D56" s="60">
        <v>4.0</v>
      </c>
      <c r="E56" s="60">
        <v>5.0</v>
      </c>
      <c r="F56" s="60">
        <v>5.0</v>
      </c>
      <c r="G56" s="60">
        <v>5.0</v>
      </c>
      <c r="H56" s="60">
        <v>3.0</v>
      </c>
      <c r="I56" s="60">
        <v>4.0</v>
      </c>
      <c r="J56" s="60">
        <v>5.0</v>
      </c>
      <c r="K56" s="60">
        <v>5.0</v>
      </c>
      <c r="L56" s="60">
        <v>3.0</v>
      </c>
      <c r="M56" s="48">
        <f t="shared" ref="M56:M60" si="54">IF(OR(ISBLANK(C56),ISBLANK(D56),ISBLANK(E56),ISBLANK(F56),ISBLANK(G56),ISBLANK(H56),ISBLANK(I56),ISBLANK(J56),ISBLANK(K56),ISBLANK(L56)),0,SUM(D56:L56))</f>
        <v>39</v>
      </c>
      <c r="N56" s="60">
        <v>5.0</v>
      </c>
      <c r="O56" s="60">
        <v>4.0</v>
      </c>
      <c r="P56" s="60">
        <v>4.0</v>
      </c>
      <c r="Q56" s="60">
        <v>5.0</v>
      </c>
      <c r="R56" s="60">
        <v>4.0</v>
      </c>
      <c r="S56" s="60">
        <v>4.0</v>
      </c>
      <c r="T56" s="60">
        <v>2.0</v>
      </c>
      <c r="U56" s="60">
        <v>7.0</v>
      </c>
      <c r="V56" s="60">
        <v>6.0</v>
      </c>
      <c r="W56" s="48">
        <f t="shared" ref="W56:W60" si="55">IF(OR(ISBLANK(M56),ISBLANK(N56),ISBLANK(O56),ISBLANK(P56),ISBLANK(Q56),ISBLANK(R56),ISBLANK(S56),ISBLANK(T56),ISBLANK(U56),ISBLANK(V56)),0,SUM(N56:V56))</f>
        <v>41</v>
      </c>
      <c r="X56" s="64">
        <f t="shared" ref="X56:X60" si="56">M56+W56</f>
        <v>80</v>
      </c>
      <c r="Y56" s="66">
        <f t="shared" ref="Y56:Y60" si="57">W56</f>
        <v>41</v>
      </c>
      <c r="Z56" s="66">
        <f t="shared" ref="Z56:Z60" si="58">SUM(Q56:V56)</f>
        <v>28</v>
      </c>
      <c r="AA56" s="66">
        <f t="shared" ref="AA56:AA60" si="59">SUM(T56:V56)</f>
        <v>15</v>
      </c>
      <c r="AB56" s="66">
        <f t="shared" ref="AB56:AB60" si="60">V56</f>
        <v>6</v>
      </c>
      <c r="AC56" s="66">
        <f t="shared" ref="AC56:AC60" si="61">M56</f>
        <v>39</v>
      </c>
      <c r="AD56" s="66">
        <f t="shared" ref="AD56:AD60" si="62">SUM(G56:L56)</f>
        <v>25</v>
      </c>
      <c r="AE56" s="66">
        <f t="shared" ref="AE56:AE60" si="63">SUM(J56:L56)</f>
        <v>13</v>
      </c>
      <c r="AF56" s="66">
        <f t="shared" ref="AF56:AF60" si="64">L56</f>
        <v>3</v>
      </c>
    </row>
    <row r="57">
      <c r="A57" s="170" t="str">
        <f t="shared" si="53"/>
        <v>WAT</v>
      </c>
      <c r="B57" s="56">
        <v>2.0</v>
      </c>
      <c r="C57" s="58" t="s">
        <v>46</v>
      </c>
      <c r="D57" s="60">
        <v>6.0</v>
      </c>
      <c r="E57" s="60">
        <v>7.0</v>
      </c>
      <c r="F57" s="60">
        <v>5.0</v>
      </c>
      <c r="G57" s="60">
        <v>7.0</v>
      </c>
      <c r="H57" s="60">
        <v>2.0</v>
      </c>
      <c r="I57" s="60">
        <v>5.0</v>
      </c>
      <c r="J57" s="60">
        <v>5.0</v>
      </c>
      <c r="K57" s="60">
        <v>4.0</v>
      </c>
      <c r="L57" s="60">
        <v>4.0</v>
      </c>
      <c r="M57" s="48">
        <f t="shared" si="54"/>
        <v>45</v>
      </c>
      <c r="N57" s="60">
        <v>4.0</v>
      </c>
      <c r="O57" s="60">
        <v>5.0</v>
      </c>
      <c r="P57" s="60">
        <v>4.0</v>
      </c>
      <c r="Q57" s="60">
        <v>6.0</v>
      </c>
      <c r="R57" s="60">
        <v>5.0</v>
      </c>
      <c r="S57" s="60">
        <v>5.0</v>
      </c>
      <c r="T57" s="60">
        <v>6.0</v>
      </c>
      <c r="U57" s="60">
        <v>7.0</v>
      </c>
      <c r="V57" s="60">
        <v>6.0</v>
      </c>
      <c r="W57" s="48">
        <f t="shared" si="55"/>
        <v>48</v>
      </c>
      <c r="X57" s="68">
        <f t="shared" si="56"/>
        <v>93</v>
      </c>
      <c r="Y57" s="66">
        <f t="shared" si="57"/>
        <v>48</v>
      </c>
      <c r="Z57" s="66">
        <f t="shared" si="58"/>
        <v>35</v>
      </c>
      <c r="AA57" s="66">
        <f t="shared" si="59"/>
        <v>19</v>
      </c>
      <c r="AB57" s="66">
        <f t="shared" si="60"/>
        <v>6</v>
      </c>
      <c r="AC57" s="66">
        <f t="shared" si="61"/>
        <v>45</v>
      </c>
      <c r="AD57" s="66">
        <f t="shared" si="62"/>
        <v>27</v>
      </c>
      <c r="AE57" s="66">
        <f t="shared" si="63"/>
        <v>13</v>
      </c>
      <c r="AF57" s="66">
        <f t="shared" si="64"/>
        <v>4</v>
      </c>
    </row>
    <row r="58">
      <c r="A58" s="170" t="str">
        <f t="shared" si="53"/>
        <v>WAT</v>
      </c>
      <c r="B58" s="56">
        <v>3.0</v>
      </c>
      <c r="C58" s="58" t="s">
        <v>47</v>
      </c>
      <c r="D58" s="60">
        <v>5.0</v>
      </c>
      <c r="E58" s="60">
        <v>4.0</v>
      </c>
      <c r="F58" s="60">
        <v>4.0</v>
      </c>
      <c r="G58" s="60">
        <v>6.0</v>
      </c>
      <c r="H58" s="60">
        <v>5.0</v>
      </c>
      <c r="I58" s="60">
        <v>7.0</v>
      </c>
      <c r="J58" s="60">
        <v>4.0</v>
      </c>
      <c r="K58" s="60">
        <v>5.0</v>
      </c>
      <c r="L58" s="60">
        <v>3.0</v>
      </c>
      <c r="M58" s="48">
        <f t="shared" si="54"/>
        <v>43</v>
      </c>
      <c r="N58" s="60">
        <v>6.0</v>
      </c>
      <c r="O58" s="60">
        <v>6.0</v>
      </c>
      <c r="P58" s="60">
        <v>4.0</v>
      </c>
      <c r="Q58" s="60">
        <v>7.0</v>
      </c>
      <c r="R58" s="60">
        <v>4.0</v>
      </c>
      <c r="S58" s="60">
        <v>4.0</v>
      </c>
      <c r="T58" s="60">
        <v>4.0</v>
      </c>
      <c r="U58" s="60">
        <v>10.0</v>
      </c>
      <c r="V58" s="60">
        <v>4.0</v>
      </c>
      <c r="W58" s="48">
        <f t="shared" si="55"/>
        <v>49</v>
      </c>
      <c r="X58" s="68">
        <f t="shared" si="56"/>
        <v>92</v>
      </c>
      <c r="Y58" s="66">
        <f t="shared" si="57"/>
        <v>49</v>
      </c>
      <c r="Z58" s="66">
        <f t="shared" si="58"/>
        <v>33</v>
      </c>
      <c r="AA58" s="66">
        <f t="shared" si="59"/>
        <v>18</v>
      </c>
      <c r="AB58" s="66">
        <f t="shared" si="60"/>
        <v>4</v>
      </c>
      <c r="AC58" s="66">
        <f t="shared" si="61"/>
        <v>43</v>
      </c>
      <c r="AD58" s="66">
        <f t="shared" si="62"/>
        <v>30</v>
      </c>
      <c r="AE58" s="66">
        <f t="shared" si="63"/>
        <v>12</v>
      </c>
      <c r="AF58" s="66">
        <f t="shared" si="64"/>
        <v>3</v>
      </c>
    </row>
    <row r="59">
      <c r="A59" s="170" t="str">
        <f t="shared" si="53"/>
        <v>WAT</v>
      </c>
      <c r="B59" s="56">
        <v>4.0</v>
      </c>
      <c r="C59" s="58" t="s">
        <v>48</v>
      </c>
      <c r="D59" s="60">
        <v>5.0</v>
      </c>
      <c r="E59" s="60">
        <v>6.0</v>
      </c>
      <c r="F59" s="60">
        <v>6.0</v>
      </c>
      <c r="G59" s="60">
        <v>6.0</v>
      </c>
      <c r="H59" s="60">
        <v>4.0</v>
      </c>
      <c r="I59" s="60">
        <v>7.0</v>
      </c>
      <c r="J59" s="60">
        <v>6.0</v>
      </c>
      <c r="K59" s="60">
        <v>5.0</v>
      </c>
      <c r="L59" s="60">
        <v>4.0</v>
      </c>
      <c r="M59" s="48">
        <f t="shared" si="54"/>
        <v>49</v>
      </c>
      <c r="N59" s="60">
        <v>6.0</v>
      </c>
      <c r="O59" s="60">
        <v>5.0</v>
      </c>
      <c r="P59" s="60">
        <v>5.0</v>
      </c>
      <c r="Q59" s="60">
        <v>11.0</v>
      </c>
      <c r="R59" s="60">
        <v>6.0</v>
      </c>
      <c r="S59" s="60">
        <v>5.0</v>
      </c>
      <c r="T59" s="60">
        <v>4.0</v>
      </c>
      <c r="U59" s="60">
        <v>7.0</v>
      </c>
      <c r="V59" s="60">
        <v>6.0</v>
      </c>
      <c r="W59" s="48">
        <f t="shared" si="55"/>
        <v>55</v>
      </c>
      <c r="X59" s="68">
        <f t="shared" si="56"/>
        <v>104</v>
      </c>
      <c r="Y59" s="66">
        <f t="shared" si="57"/>
        <v>55</v>
      </c>
      <c r="Z59" s="66">
        <f t="shared" si="58"/>
        <v>39</v>
      </c>
      <c r="AA59" s="66">
        <f t="shared" si="59"/>
        <v>17</v>
      </c>
      <c r="AB59" s="66">
        <f t="shared" si="60"/>
        <v>6</v>
      </c>
      <c r="AC59" s="66">
        <f t="shared" si="61"/>
        <v>49</v>
      </c>
      <c r="AD59" s="66">
        <f t="shared" si="62"/>
        <v>32</v>
      </c>
      <c r="AE59" s="66">
        <f t="shared" si="63"/>
        <v>15</v>
      </c>
      <c r="AF59" s="66">
        <f t="shared" si="64"/>
        <v>4</v>
      </c>
    </row>
    <row r="60">
      <c r="A60" s="170" t="str">
        <f t="shared" si="53"/>
        <v>WAT</v>
      </c>
      <c r="B60" s="56">
        <v>5.0</v>
      </c>
      <c r="C60" s="58" t="s">
        <v>49</v>
      </c>
      <c r="D60" s="60">
        <v>4.0</v>
      </c>
      <c r="E60" s="60">
        <v>7.0</v>
      </c>
      <c r="F60" s="60">
        <v>5.0</v>
      </c>
      <c r="G60" s="60">
        <v>6.0</v>
      </c>
      <c r="H60" s="60">
        <v>6.0</v>
      </c>
      <c r="I60" s="60">
        <v>5.0</v>
      </c>
      <c r="J60" s="60">
        <v>6.0</v>
      </c>
      <c r="K60" s="60">
        <v>5.0</v>
      </c>
      <c r="L60" s="60">
        <v>4.0</v>
      </c>
      <c r="M60" s="48">
        <f t="shared" si="54"/>
        <v>48</v>
      </c>
      <c r="N60" s="60">
        <v>6.0</v>
      </c>
      <c r="O60" s="60">
        <v>5.0</v>
      </c>
      <c r="P60" s="60">
        <v>4.0</v>
      </c>
      <c r="Q60" s="60">
        <v>7.0</v>
      </c>
      <c r="R60" s="60">
        <v>6.0</v>
      </c>
      <c r="S60" s="60">
        <v>5.0</v>
      </c>
      <c r="T60" s="60">
        <v>5.0</v>
      </c>
      <c r="U60" s="60">
        <v>7.0</v>
      </c>
      <c r="V60" s="60">
        <v>6.0</v>
      </c>
      <c r="W60" s="48">
        <f t="shared" si="55"/>
        <v>51</v>
      </c>
      <c r="X60" s="68">
        <f t="shared" si="56"/>
        <v>99</v>
      </c>
      <c r="Y60" s="66">
        <f t="shared" si="57"/>
        <v>51</v>
      </c>
      <c r="Z60" s="66">
        <f t="shared" si="58"/>
        <v>36</v>
      </c>
      <c r="AA60" s="66">
        <f t="shared" si="59"/>
        <v>18</v>
      </c>
      <c r="AB60" s="66">
        <f t="shared" si="60"/>
        <v>6</v>
      </c>
      <c r="AC60" s="66">
        <f t="shared" si="61"/>
        <v>48</v>
      </c>
      <c r="AD60" s="66">
        <f t="shared" si="62"/>
        <v>32</v>
      </c>
      <c r="AE60" s="66">
        <f t="shared" si="63"/>
        <v>15</v>
      </c>
      <c r="AF60" s="66">
        <f t="shared" si="64"/>
        <v>4</v>
      </c>
    </row>
    <row r="61">
      <c r="A61" s="78" t="s">
        <v>24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6"/>
      <c r="M61" s="77">
        <f>IF(OR(M56=0,M57=0,M58=0,M59=0,M60=0),0,AC61)</f>
        <v>49</v>
      </c>
      <c r="N61" s="78" t="s">
        <v>24</v>
      </c>
      <c r="O61" s="8"/>
      <c r="P61" s="8"/>
      <c r="Q61" s="8"/>
      <c r="R61" s="8"/>
      <c r="S61" s="8"/>
      <c r="T61" s="8"/>
      <c r="U61" s="8"/>
      <c r="V61" s="16"/>
      <c r="W61" s="77">
        <f>IF(OR(W56=0,W57=0,W58=0,W59=0,W60=0),0,Y61)</f>
        <v>55</v>
      </c>
      <c r="X61" s="68">
        <f>IF(OR(X56=0,X57=0,X58=0,X59=0,X60=0),0,MAX(X56:X60))</f>
        <v>104</v>
      </c>
      <c r="Y61" s="171">
        <f>MAX(IF($X56=$X61,Y56,0),IF(X57=X61,Y57,0),IF(X58=X61,Y58,0),IF(X59=X61,Y59,0),IF(X60=X61,Y60,0))</f>
        <v>55</v>
      </c>
      <c r="Z61" s="172">
        <f>MAX(IF(AND($X56=$X61,$Y56=$Y61),$Z56,0),IF(AND($X57=$X61,$Y57=$Y61),$Z57,0),IF(AND($X58=$X61,$Y58=$Y61),$Z58,0),IF(AND($X59=$X61,$Y59=$Y61),$Z59,0),IF(AND($X60=$X61,$Y60=$Y61),$Z60,0))</f>
        <v>39</v>
      </c>
      <c r="AA61" s="172">
        <f>MAX(IF(AND($X56=$X61,$Y56=$Y61,$Z56=$Z61),$AA56,0),IF(AND($X57=$X61,$Y57=$Y61,$Z57=$Z61),$AA57,0),IF(AND($X58=$X61,$Y58=$Y61,$Z58=$Z61),$AA58,0),IF(AND($X59=$X61,$Y59=$Y61,$Z59=$Z61),$AA59,0),IF(AND($X60=$X61,$Y60=$Y61,$Z60=$Z61),$AA60,0))</f>
        <v>17</v>
      </c>
      <c r="AB61" s="172">
        <f>MAX(IF(AND($X56=$X61,$Y56=$Y61,$Z56=$Z61,$AA56=$AA61),$AB56,0),IF(AND($X57=$X61,$Y57=$Y61,$Z57=$Z61,$AA57=$AA61),$AB57,0),IF(AND($X58=$X61,$Y58=$Y61,$Z58=$Z61,$AA58=$AA61),$AB58,0),IF(AND($X59=$X61,$Y59=$Y61,$Z59=$Z61,$AA59=$AA61),$AB59,0),IF(AND($X60=$X61,$Y60=$Y61,$Z60=$Z61,$AA60=$AA61),$AB60,0))</f>
        <v>6</v>
      </c>
      <c r="AC61" s="172">
        <f>MAX(IF(AND($X56=$X61,$Y56=$Y61,$Z56=$Z61,$AA56=$AA61,$AB56=$AB61),$AC56,0),IF(AND($X57=$X61,$Y57=$Y61,$Z57=$Z61,$AA57=$AA61,$AB57=$AB61),$AC57,0),IF(AND($X58=$X61,$Y58=$Y61,$Z58=$Z61,$AA58=$AA61,$AB58=$AB61),$AC58,0),IF(AND($X59=$X61,$Y59=$Y61,$Z59=$Z61,$AA59=$AA61,$AB59=$AB61),$AC59,0),IF(AND($X60=$X61,$Y60=$Y61,$Z60=$Z61,$AA60=$AA61,$AB60=$AB61),$AC60,0))</f>
        <v>49</v>
      </c>
      <c r="AD61" s="172">
        <f>MAX(IF(AND($X56=$X61,$Y56=$Y61,$Z56=$Z61,$AA56=$AA61,$AB56=$AB61,$AC56=$AC61),$AD56,0),IF(AND($X57=$X61,$Y57=$Y61,$Z57=$Z61,$AA57=$AA61,$AB57=$AB61,$AC57=$AC61),$AD57,0),IF(AND($X58=$X61,$Y58=$Y61,$Z58=$Z61,$AA58=$AA61,$AB58=$AB61,$AC58=$AC61),$AD58,0),IF(AND($X59=$X61,$Y59=$Y61,$Z59=$Z61,$AA59=$AA61,$AB59=$AB61,$AC59=$AC61),$AD59,0),IF(AND($X60=$X61,$Y60=$Y61,$Z60=$Z61,$AA60=$AA61,$AB60=$AB61,$AC60=$AC61),$AD60,0))</f>
        <v>32</v>
      </c>
      <c r="AE61" s="172">
        <f>MAX(IF(AND($X56=$X61,$Y56=$Y61,$Z56=$Z61,$AA56=$AA61,$AB56=$AB61,$AC56=$AC61,$AD56=$AD61),$AE56,0),IF(AND($X57=$X61,$Y57=$Y61,$Z57=$Z61,$AA57=$AA61,$AB57=$AB61,$AC57=$AC61,$AD57=$AD61),$AE57,0),IF(AND($X58=$X61,$Y58=$Y61,$Z58=$Z61,$AA58=$AA61,$AB58=$AB61,$AC58=$AC61,$AD58=$AD61),$AE58,0),IF(AND($X59=$X61,$Y59=$Y61,$Z59=$Z61,$AA59=$AA61,$AB59=$AB61,$AC59=$AC61,$AD59=$AD61),$AE59,0),IF(AND($X60=$X61,$Y60=$Y61,$Z60=$Z61,$AA60=$AA61,$AB60=$AB61,$AC60=$AC61,$AD60=$AD61),$AE60,0))</f>
        <v>15</v>
      </c>
      <c r="AF61" s="174">
        <f>MAX(IF(AND($X56=$X61,$Y56=$Y61,$Z56=$Z61,$AA56=$AA61,$AB56=$AB61,$AC56=$AC61,$AD56=$AD61,$AE56=$AE61),$AF56,0),IF(AND($X57=$X61,$Y57=$Y61,$Z57=$Z61,$AA57=$AA61,$AB57=$AB61,$AC57=$AC61,$AD57=$AD61,$AE57=$AE61),$AF57,0),IF(AND($X58=$X61,$Y58=$Y61,$Z58=$Z61,$AA58=$AA61,$AB58=$AB61,$AC58=$AC61,$AD58=$AD61,$AE58=$AE61),$AF58,0),IF(AND($X59=$X61,$Y59=$Y61,$Z59=$Z61,$AA59=$AA61,$AB59=$AB61,$AC59=$AC61,$AD59=$AD61,$AE59=$AE61),$AF59,0),IF(AND($X60=$X61,$Y60=$Y61,$Z60=$Z61,$AA60=$AA61,$AB60=$AB61,$AC60=$AC61,$AD60=$AD61,$AE60=$AE61),$AF60,0))</f>
        <v>4</v>
      </c>
    </row>
    <row r="62">
      <c r="A62" s="175" t="s">
        <v>18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16"/>
      <c r="M62" s="94">
        <f>SUM(M56:M60)-M61</f>
        <v>175</v>
      </c>
      <c r="N62" s="175" t="s">
        <v>18</v>
      </c>
      <c r="O62" s="8"/>
      <c r="P62" s="8"/>
      <c r="Q62" s="8"/>
      <c r="R62" s="8"/>
      <c r="S62" s="8"/>
      <c r="T62" s="8"/>
      <c r="U62" s="8"/>
      <c r="V62" s="16"/>
      <c r="W62" s="94">
        <f t="shared" ref="W62:AF62" si="65">SUM(W56:W60)-W61</f>
        <v>189</v>
      </c>
      <c r="X62" s="95">
        <f t="shared" si="65"/>
        <v>364</v>
      </c>
      <c r="Y62" s="176">
        <f t="shared" si="65"/>
        <v>189</v>
      </c>
      <c r="Z62" s="177">
        <f t="shared" si="65"/>
        <v>132</v>
      </c>
      <c r="AA62" s="177">
        <f t="shared" si="65"/>
        <v>70</v>
      </c>
      <c r="AB62" s="177">
        <f t="shared" si="65"/>
        <v>22</v>
      </c>
      <c r="AC62" s="177">
        <f t="shared" si="65"/>
        <v>175</v>
      </c>
      <c r="AD62" s="177">
        <f t="shared" si="65"/>
        <v>114</v>
      </c>
      <c r="AE62" s="177">
        <f t="shared" si="65"/>
        <v>53</v>
      </c>
      <c r="AF62" s="178">
        <f t="shared" si="65"/>
        <v>14</v>
      </c>
    </row>
    <row r="63">
      <c r="A63" s="103"/>
      <c r="B63" s="104"/>
      <c r="C63" s="106"/>
      <c r="D63" s="103"/>
      <c r="E63" s="103"/>
      <c r="F63" s="103"/>
      <c r="G63" s="103"/>
      <c r="H63" s="103"/>
      <c r="I63" s="103"/>
      <c r="J63" s="103"/>
      <c r="K63" s="103"/>
      <c r="L63" s="103"/>
      <c r="M63" s="108"/>
      <c r="N63" s="103"/>
      <c r="O63" s="103"/>
      <c r="P63" s="103"/>
      <c r="Q63" s="103"/>
      <c r="R63" s="103"/>
      <c r="S63" s="103"/>
      <c r="T63" s="103"/>
      <c r="U63" s="103"/>
      <c r="V63" s="103"/>
      <c r="W63" s="108"/>
      <c r="X63" s="108"/>
      <c r="Y63" s="103"/>
      <c r="Z63" s="103"/>
      <c r="AA63" s="103"/>
      <c r="AB63" s="103"/>
      <c r="AC63" s="103"/>
      <c r="AD63" s="103"/>
      <c r="AE63" s="103"/>
      <c r="AF63" s="103"/>
    </row>
    <row r="64">
      <c r="A64" s="179" t="s">
        <v>50</v>
      </c>
      <c r="B64" s="180" t="s">
        <v>51</v>
      </c>
      <c r="C64" s="16"/>
      <c r="D64" s="46">
        <v>1.0</v>
      </c>
      <c r="E64" s="46">
        <v>2.0</v>
      </c>
      <c r="F64" s="46">
        <v>3.0</v>
      </c>
      <c r="G64" s="46">
        <v>4.0</v>
      </c>
      <c r="H64" s="46">
        <v>5.0</v>
      </c>
      <c r="I64" s="46">
        <v>6.0</v>
      </c>
      <c r="J64" s="46">
        <v>7.0</v>
      </c>
      <c r="K64" s="46">
        <v>8.0</v>
      </c>
      <c r="L64" s="46">
        <v>9.0</v>
      </c>
      <c r="M64" s="47" t="s">
        <v>18</v>
      </c>
      <c r="N64" s="46">
        <v>10.0</v>
      </c>
      <c r="O64" s="46">
        <v>11.0</v>
      </c>
      <c r="P64" s="46">
        <v>12.0</v>
      </c>
      <c r="Q64" s="46">
        <v>13.0</v>
      </c>
      <c r="R64" s="46">
        <v>14.0</v>
      </c>
      <c r="S64" s="46">
        <v>15.0</v>
      </c>
      <c r="T64" s="46">
        <v>16.0</v>
      </c>
      <c r="U64" s="46">
        <v>17.0</v>
      </c>
      <c r="V64" s="46">
        <v>18.0</v>
      </c>
      <c r="W64" s="47" t="s">
        <v>18</v>
      </c>
      <c r="X64" s="181"/>
      <c r="Y64" s="182"/>
      <c r="Z64" s="182"/>
      <c r="AA64" s="182"/>
      <c r="AB64" s="182"/>
      <c r="AC64" s="182"/>
      <c r="AD64" s="182"/>
      <c r="AE64" s="182"/>
      <c r="AF64" s="183"/>
    </row>
    <row r="65">
      <c r="A65" s="184" t="str">
        <f t="shared" ref="A65:A69" si="66">A64</f>
        <v>GREN</v>
      </c>
      <c r="B65" s="56">
        <v>1.0</v>
      </c>
      <c r="C65" s="58" t="s">
        <v>52</v>
      </c>
      <c r="D65" s="60">
        <v>5.0</v>
      </c>
      <c r="E65" s="60">
        <v>5.0</v>
      </c>
      <c r="F65" s="60">
        <v>5.0</v>
      </c>
      <c r="G65" s="60">
        <v>4.0</v>
      </c>
      <c r="H65" s="60">
        <v>4.0</v>
      </c>
      <c r="I65" s="60">
        <v>6.0</v>
      </c>
      <c r="J65" s="60">
        <v>6.0</v>
      </c>
      <c r="K65" s="60">
        <v>5.0</v>
      </c>
      <c r="L65" s="60">
        <v>4.0</v>
      </c>
      <c r="M65" s="48">
        <f t="shared" ref="M65:M69" si="67">IF(OR(ISBLANK(C65),ISBLANK(D65),ISBLANK(E65),ISBLANK(F65),ISBLANK(G65),ISBLANK(H65),ISBLANK(I65),ISBLANK(J65),ISBLANK(K65),ISBLANK(L65)),0,SUM(D65:L65))</f>
        <v>44</v>
      </c>
      <c r="N65" s="60">
        <v>5.0</v>
      </c>
      <c r="O65" s="60">
        <v>5.0</v>
      </c>
      <c r="P65" s="60">
        <v>3.0</v>
      </c>
      <c r="Q65" s="60">
        <v>6.0</v>
      </c>
      <c r="R65" s="60">
        <v>5.0</v>
      </c>
      <c r="S65" s="60">
        <v>4.0</v>
      </c>
      <c r="T65" s="60">
        <v>3.0</v>
      </c>
      <c r="U65" s="60">
        <v>6.0</v>
      </c>
      <c r="V65" s="60">
        <v>4.0</v>
      </c>
      <c r="W65" s="48">
        <f t="shared" ref="W65:W69" si="68">IF(OR(ISBLANK(M65),ISBLANK(N65),ISBLANK(O65),ISBLANK(P65),ISBLANK(Q65),ISBLANK(R65),ISBLANK(S65),ISBLANK(T65),ISBLANK(U65),ISBLANK(V65)),0,SUM(N65:V65))</f>
        <v>41</v>
      </c>
      <c r="X65" s="64">
        <f t="shared" ref="X65:X69" si="69">M65+W65</f>
        <v>85</v>
      </c>
      <c r="Y65" s="66">
        <f t="shared" ref="Y65:Y69" si="70">W65</f>
        <v>41</v>
      </c>
      <c r="Z65" s="66">
        <f t="shared" ref="Z65:Z69" si="71">SUM(Q65:V65)</f>
        <v>28</v>
      </c>
      <c r="AA65" s="66">
        <f t="shared" ref="AA65:AA69" si="72">SUM(T65:V65)</f>
        <v>13</v>
      </c>
      <c r="AB65" s="66">
        <f t="shared" ref="AB65:AB69" si="73">V65</f>
        <v>4</v>
      </c>
      <c r="AC65" s="66">
        <f t="shared" ref="AC65:AC69" si="74">M65</f>
        <v>44</v>
      </c>
      <c r="AD65" s="66">
        <f t="shared" ref="AD65:AD69" si="75">SUM(G65:L65)</f>
        <v>29</v>
      </c>
      <c r="AE65" s="66">
        <f t="shared" ref="AE65:AE69" si="76">SUM(J65:L65)</f>
        <v>15</v>
      </c>
      <c r="AF65" s="66">
        <f t="shared" ref="AF65:AF69" si="77">L65</f>
        <v>4</v>
      </c>
    </row>
    <row r="66">
      <c r="A66" s="184" t="str">
        <f t="shared" si="66"/>
        <v>GREN</v>
      </c>
      <c r="B66" s="56">
        <v>2.0</v>
      </c>
      <c r="C66" s="58" t="s">
        <v>53</v>
      </c>
      <c r="D66" s="60">
        <v>4.0</v>
      </c>
      <c r="E66" s="60">
        <v>6.0</v>
      </c>
      <c r="F66" s="60">
        <v>6.0</v>
      </c>
      <c r="G66" s="60">
        <v>6.0</v>
      </c>
      <c r="H66" s="60">
        <v>5.0</v>
      </c>
      <c r="I66" s="60">
        <v>5.0</v>
      </c>
      <c r="J66" s="60">
        <v>5.0</v>
      </c>
      <c r="K66" s="60">
        <v>5.0</v>
      </c>
      <c r="L66" s="60">
        <v>5.0</v>
      </c>
      <c r="M66" s="48">
        <f t="shared" si="67"/>
        <v>47</v>
      </c>
      <c r="N66" s="60">
        <v>5.0</v>
      </c>
      <c r="O66" s="60">
        <v>4.0</v>
      </c>
      <c r="P66" s="60">
        <v>4.0</v>
      </c>
      <c r="Q66" s="60">
        <v>4.0</v>
      </c>
      <c r="R66" s="60">
        <v>6.0</v>
      </c>
      <c r="S66" s="60">
        <v>5.0</v>
      </c>
      <c r="T66" s="60">
        <v>5.0</v>
      </c>
      <c r="U66" s="60">
        <v>6.0</v>
      </c>
      <c r="V66" s="60">
        <v>4.0</v>
      </c>
      <c r="W66" s="48">
        <f t="shared" si="68"/>
        <v>43</v>
      </c>
      <c r="X66" s="68">
        <f t="shared" si="69"/>
        <v>90</v>
      </c>
      <c r="Y66" s="66">
        <f t="shared" si="70"/>
        <v>43</v>
      </c>
      <c r="Z66" s="66">
        <f t="shared" si="71"/>
        <v>30</v>
      </c>
      <c r="AA66" s="66">
        <f t="shared" si="72"/>
        <v>15</v>
      </c>
      <c r="AB66" s="66">
        <f t="shared" si="73"/>
        <v>4</v>
      </c>
      <c r="AC66" s="66">
        <f t="shared" si="74"/>
        <v>47</v>
      </c>
      <c r="AD66" s="66">
        <f t="shared" si="75"/>
        <v>31</v>
      </c>
      <c r="AE66" s="66">
        <f t="shared" si="76"/>
        <v>15</v>
      </c>
      <c r="AF66" s="66">
        <f t="shared" si="77"/>
        <v>5</v>
      </c>
    </row>
    <row r="67">
      <c r="A67" s="184" t="str">
        <f t="shared" si="66"/>
        <v>GREN</v>
      </c>
      <c r="B67" s="56">
        <v>3.0</v>
      </c>
      <c r="C67" s="58" t="s">
        <v>54</v>
      </c>
      <c r="D67" s="60">
        <v>6.0</v>
      </c>
      <c r="E67" s="60">
        <v>7.0</v>
      </c>
      <c r="F67" s="60">
        <v>5.0</v>
      </c>
      <c r="G67" s="60">
        <v>8.0</v>
      </c>
      <c r="H67" s="60">
        <v>4.0</v>
      </c>
      <c r="I67" s="60">
        <v>5.0</v>
      </c>
      <c r="J67" s="60">
        <v>6.0</v>
      </c>
      <c r="K67" s="60">
        <v>6.0</v>
      </c>
      <c r="L67" s="60">
        <v>6.0</v>
      </c>
      <c r="M67" s="48">
        <f t="shared" si="67"/>
        <v>53</v>
      </c>
      <c r="N67" s="60">
        <v>6.0</v>
      </c>
      <c r="O67" s="60">
        <v>4.0</v>
      </c>
      <c r="P67" s="60">
        <v>4.0</v>
      </c>
      <c r="Q67" s="60">
        <v>5.0</v>
      </c>
      <c r="R67" s="60">
        <v>5.0</v>
      </c>
      <c r="S67" s="60">
        <v>5.0</v>
      </c>
      <c r="T67" s="60">
        <v>4.0</v>
      </c>
      <c r="U67" s="60">
        <v>6.0</v>
      </c>
      <c r="V67" s="60">
        <v>4.0</v>
      </c>
      <c r="W67" s="48">
        <f t="shared" si="68"/>
        <v>43</v>
      </c>
      <c r="X67" s="68">
        <f t="shared" si="69"/>
        <v>96</v>
      </c>
      <c r="Y67" s="66">
        <f t="shared" si="70"/>
        <v>43</v>
      </c>
      <c r="Z67" s="66">
        <f t="shared" si="71"/>
        <v>29</v>
      </c>
      <c r="AA67" s="66">
        <f t="shared" si="72"/>
        <v>14</v>
      </c>
      <c r="AB67" s="66">
        <f t="shared" si="73"/>
        <v>4</v>
      </c>
      <c r="AC67" s="66">
        <f t="shared" si="74"/>
        <v>53</v>
      </c>
      <c r="AD67" s="66">
        <f t="shared" si="75"/>
        <v>35</v>
      </c>
      <c r="AE67" s="66">
        <f t="shared" si="76"/>
        <v>18</v>
      </c>
      <c r="AF67" s="66">
        <f t="shared" si="77"/>
        <v>6</v>
      </c>
    </row>
    <row r="68">
      <c r="A68" s="184" t="str">
        <f t="shared" si="66"/>
        <v>GREN</v>
      </c>
      <c r="B68" s="56">
        <v>4.0</v>
      </c>
      <c r="C68" s="58" t="s">
        <v>55</v>
      </c>
      <c r="D68" s="60">
        <v>5.0</v>
      </c>
      <c r="E68" s="60">
        <v>8.0</v>
      </c>
      <c r="F68" s="60">
        <v>7.0</v>
      </c>
      <c r="G68" s="60">
        <v>6.0</v>
      </c>
      <c r="H68" s="60">
        <v>5.0</v>
      </c>
      <c r="I68" s="60">
        <v>5.0</v>
      </c>
      <c r="J68" s="60">
        <v>5.0</v>
      </c>
      <c r="K68" s="60">
        <v>6.0</v>
      </c>
      <c r="L68" s="60">
        <v>7.0</v>
      </c>
      <c r="M68" s="48">
        <f t="shared" si="67"/>
        <v>54</v>
      </c>
      <c r="N68" s="60">
        <v>5.0</v>
      </c>
      <c r="O68" s="60">
        <v>5.0</v>
      </c>
      <c r="P68" s="60">
        <v>5.0</v>
      </c>
      <c r="Q68" s="60">
        <v>6.0</v>
      </c>
      <c r="R68" s="60">
        <v>6.0</v>
      </c>
      <c r="S68" s="60">
        <v>5.0</v>
      </c>
      <c r="T68" s="60">
        <v>4.0</v>
      </c>
      <c r="U68" s="60">
        <v>8.0</v>
      </c>
      <c r="V68" s="60">
        <v>5.0</v>
      </c>
      <c r="W68" s="48">
        <f t="shared" si="68"/>
        <v>49</v>
      </c>
      <c r="X68" s="68">
        <f t="shared" si="69"/>
        <v>103</v>
      </c>
      <c r="Y68" s="66">
        <f t="shared" si="70"/>
        <v>49</v>
      </c>
      <c r="Z68" s="66">
        <f t="shared" si="71"/>
        <v>34</v>
      </c>
      <c r="AA68" s="66">
        <f t="shared" si="72"/>
        <v>17</v>
      </c>
      <c r="AB68" s="66">
        <f t="shared" si="73"/>
        <v>5</v>
      </c>
      <c r="AC68" s="66">
        <f t="shared" si="74"/>
        <v>54</v>
      </c>
      <c r="AD68" s="66">
        <f t="shared" si="75"/>
        <v>34</v>
      </c>
      <c r="AE68" s="66">
        <f t="shared" si="76"/>
        <v>18</v>
      </c>
      <c r="AF68" s="66">
        <f t="shared" si="77"/>
        <v>7</v>
      </c>
    </row>
    <row r="69">
      <c r="A69" s="184" t="str">
        <f t="shared" si="66"/>
        <v>GREN</v>
      </c>
      <c r="B69" s="56">
        <v>5.0</v>
      </c>
      <c r="C69" s="58" t="s">
        <v>56</v>
      </c>
      <c r="D69" s="60">
        <v>5.0</v>
      </c>
      <c r="E69" s="60">
        <v>6.0</v>
      </c>
      <c r="F69" s="60">
        <v>4.0</v>
      </c>
      <c r="G69" s="60">
        <v>5.0</v>
      </c>
      <c r="H69" s="60">
        <v>5.0</v>
      </c>
      <c r="I69" s="60">
        <v>5.0</v>
      </c>
      <c r="J69" s="60">
        <v>6.0</v>
      </c>
      <c r="K69" s="60">
        <v>4.0</v>
      </c>
      <c r="L69" s="60">
        <v>5.0</v>
      </c>
      <c r="M69" s="48">
        <f t="shared" si="67"/>
        <v>45</v>
      </c>
      <c r="N69" s="60">
        <v>5.0</v>
      </c>
      <c r="O69" s="60">
        <v>6.0</v>
      </c>
      <c r="P69" s="60">
        <v>6.0</v>
      </c>
      <c r="Q69" s="60">
        <v>6.0</v>
      </c>
      <c r="R69" s="60">
        <v>5.0</v>
      </c>
      <c r="S69" s="60">
        <v>5.0</v>
      </c>
      <c r="T69" s="60">
        <v>4.0</v>
      </c>
      <c r="U69" s="60">
        <v>6.0</v>
      </c>
      <c r="V69" s="60">
        <v>6.0</v>
      </c>
      <c r="W69" s="48">
        <f t="shared" si="68"/>
        <v>49</v>
      </c>
      <c r="X69" s="68">
        <f t="shared" si="69"/>
        <v>94</v>
      </c>
      <c r="Y69" s="66">
        <f t="shared" si="70"/>
        <v>49</v>
      </c>
      <c r="Z69" s="66">
        <f t="shared" si="71"/>
        <v>32</v>
      </c>
      <c r="AA69" s="66">
        <f t="shared" si="72"/>
        <v>16</v>
      </c>
      <c r="AB69" s="66">
        <f t="shared" si="73"/>
        <v>6</v>
      </c>
      <c r="AC69" s="66">
        <f t="shared" si="74"/>
        <v>45</v>
      </c>
      <c r="AD69" s="66">
        <f t="shared" si="75"/>
        <v>30</v>
      </c>
      <c r="AE69" s="66">
        <f t="shared" si="76"/>
        <v>15</v>
      </c>
      <c r="AF69" s="66">
        <f t="shared" si="77"/>
        <v>5</v>
      </c>
    </row>
    <row r="70">
      <c r="A70" s="78" t="s">
        <v>24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6"/>
      <c r="M70" s="77">
        <f>IF(OR(M65=0,M66=0,M67=0,M68=0,M69=0),0,AC70)</f>
        <v>54</v>
      </c>
      <c r="N70" s="78" t="s">
        <v>24</v>
      </c>
      <c r="O70" s="8"/>
      <c r="P70" s="8"/>
      <c r="Q70" s="8"/>
      <c r="R70" s="8"/>
      <c r="S70" s="8"/>
      <c r="T70" s="8"/>
      <c r="U70" s="8"/>
      <c r="V70" s="16"/>
      <c r="W70" s="77">
        <f>IF(OR(W65=0,W66=0,W67=0,W68=0,W69=0),0,Y70)</f>
        <v>49</v>
      </c>
      <c r="X70" s="68">
        <f>IF(OR(X65=0,X66=0,X67=0,X68=0,X69=0),0,MAX(X65:X69))</f>
        <v>103</v>
      </c>
      <c r="Y70" s="185">
        <f>MAX(IF($X65=$X70,Y65,0),IF(X66=X70,Y66,0),IF(X67=X70,Y67,0),IF(X68=X70,Y68,0),IF(X69=X70,Y69,0))</f>
        <v>49</v>
      </c>
      <c r="Z70" s="186">
        <f>MAX(IF(AND($X65=$X70,$Y65=$Y70),$Z65,0),IF(AND($X66=$X70,$Y66=$Y70),$Z66,0),IF(AND($X67=$X70,$Y67=$Y70),$Z67,0),IF(AND($X68=$X70,$Y68=$Y70),$Z68,0),IF(AND($X69=$X70,$Y69=$Y70),$Z69,0))</f>
        <v>34</v>
      </c>
      <c r="AA70" s="186">
        <f>MAX(IF(AND($X65=$X70,$Y65=$Y70,$Z65=$Z70),$AA65,0),IF(AND($X66=$X70,$Y66=$Y70,$Z66=$Z70),$AA66,0),IF(AND($X67=$X70,$Y67=$Y70,$Z67=$Z70),$AA67,0),IF(AND($X68=$X70,$Y68=$Y70,$Z68=$Z70),$AA68,0),IF(AND($X69=$X70,$Y69=$Y70,$Z69=$Z70),$AA69,0))</f>
        <v>17</v>
      </c>
      <c r="AB70" s="186">
        <f>MAX(IF(AND($X65=$X70,$Y65=$Y70,$Z65=$Z70,$AA65=$AA70),$AB65,0),IF(AND($X66=$X70,$Y66=$Y70,$Z66=$Z70,$AA66=$AA70),$AB66,0),IF(AND($X67=$X70,$Y67=$Y70,$Z67=$Z70,$AA67=$AA70),$AB67,0),IF(AND($X68=$X70,$Y68=$Y70,$Z68=$Z70,$AA68=$AA70),$AB68,0),IF(AND($X69=$X70,$Y69=$Y70,$Z69=$Z70,$AA69=$AA70),$AB69,0))</f>
        <v>5</v>
      </c>
      <c r="AC70" s="186">
        <f>MAX(IF(AND($X65=$X70,$Y65=$Y70,$Z65=$Z70,$AA65=$AA70,$AB65=$AB70),$AC65,0),IF(AND($X66=$X70,$Y66=$Y70,$Z66=$Z70,$AA66=$AA70,$AB66=$AB70),$AC66,0),IF(AND($X67=$X70,$Y67=$Y70,$Z67=$Z70,$AA67=$AA70,$AB67=$AB70),$AC67,0),IF(AND($X68=$X70,$Y68=$Y70,$Z68=$Z70,$AA68=$AA70,$AB68=$AB70),$AC68,0),IF(AND($X69=$X70,$Y69=$Y70,$Z69=$Z70,$AA69=$AA70,$AB69=$AB70),$AC69,0))</f>
        <v>54</v>
      </c>
      <c r="AD70" s="186">
        <f>MAX(IF(AND($X65=$X70,$Y65=$Y70,$Z65=$Z70,$AA65=$AA70,$AB65=$AB70,$AC65=$AC70),$AD65,0),IF(AND($X66=$X70,$Y66=$Y70,$Z66=$Z70,$AA66=$AA70,$AB66=$AB70,$AC66=$AC70),$AD66,0),IF(AND($X67=$X70,$Y67=$Y70,$Z67=$Z70,$AA67=$AA70,$AB67=$AB70,$AC67=$AC70),$AD67,0),IF(AND($X68=$X70,$Y68=$Y70,$Z68=$Z70,$AA68=$AA70,$AB68=$AB70,$AC68=$AC70),$AD68,0),IF(AND($X69=$X70,$Y69=$Y70,$Z69=$Z70,$AA69=$AA70,$AB69=$AB70,$AC69=$AC70),$AD69,0))</f>
        <v>34</v>
      </c>
      <c r="AE70" s="186">
        <f>MAX(IF(AND($X65=$X70,$Y65=$Y70,$Z65=$Z70,$AA65=$AA70,$AB65=$AB70,$AC65=$AC70,$AD65=$AD70),$AE65,0),IF(AND($X66=$X70,$Y66=$Y70,$Z66=$Z70,$AA66=$AA70,$AB66=$AB70,$AC66=$AC70,$AD66=$AD70),$AE66,0),IF(AND($X67=$X70,$Y67=$Y70,$Z67=$Z70,$AA67=$AA70,$AB67=$AB70,$AC67=$AC70,$AD67=$AD70),$AE67,0),IF(AND($X68=$X70,$Y68=$Y70,$Z68=$Z70,$AA68=$AA70,$AB68=$AB70,$AC68=$AC70,$AD68=$AD70),$AE68,0),IF(AND($X69=$X70,$Y69=$Y70,$Z69=$Z70,$AA69=$AA70,$AB69=$AB70,$AC69=$AC70,$AD69=$AD70),$AE69,0))</f>
        <v>18</v>
      </c>
      <c r="AF70" s="188">
        <f>MAX(IF(AND($X65=$X70,$Y65=$Y70,$Z65=$Z70,$AA65=$AA70,$AB65=$AB70,$AC65=$AC70,$AD65=$AD70,$AE65=$AE70),$AF65,0),IF(AND($X66=$X70,$Y66=$Y70,$Z66=$Z70,$AA66=$AA70,$AB66=$AB70,$AC66=$AC70,$AD66=$AD70,$AE66=$AE70),$AF66,0),IF(AND($X67=$X70,$Y67=$Y70,$Z67=$Z70,$AA67=$AA70,$AB67=$AB70,$AC67=$AC70,$AD67=$AD70,$AE67=$AE70),$AF67,0),IF(AND($X68=$X70,$Y68=$Y70,$Z68=$Z70,$AA68=$AA70,$AB68=$AB70,$AC68=$AC70,$AD68=$AD70,$AE68=$AE70),$AF68,0),IF(AND($X69=$X70,$Y69=$Y70,$Z69=$Z70,$AA69=$AA70,$AB69=$AB70,$AC69=$AC70,$AD69=$AD70,$AE69=$AE70),$AF69,0))</f>
        <v>7</v>
      </c>
    </row>
    <row r="71">
      <c r="A71" s="189" t="s">
        <v>18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6"/>
      <c r="M71" s="94">
        <f>SUM(M65:M69)-M70</f>
        <v>189</v>
      </c>
      <c r="N71" s="189" t="s">
        <v>18</v>
      </c>
      <c r="O71" s="8"/>
      <c r="P71" s="8"/>
      <c r="Q71" s="8"/>
      <c r="R71" s="8"/>
      <c r="S71" s="8"/>
      <c r="T71" s="8"/>
      <c r="U71" s="8"/>
      <c r="V71" s="16"/>
      <c r="W71" s="94">
        <f t="shared" ref="W71:AF71" si="78">SUM(W65:W69)-W70</f>
        <v>176</v>
      </c>
      <c r="X71" s="95">
        <f t="shared" si="78"/>
        <v>365</v>
      </c>
      <c r="Y71" s="190">
        <f t="shared" si="78"/>
        <v>176</v>
      </c>
      <c r="Z71" s="191">
        <f t="shared" si="78"/>
        <v>119</v>
      </c>
      <c r="AA71" s="191">
        <f t="shared" si="78"/>
        <v>58</v>
      </c>
      <c r="AB71" s="191">
        <f t="shared" si="78"/>
        <v>18</v>
      </c>
      <c r="AC71" s="191">
        <f t="shared" si="78"/>
        <v>189</v>
      </c>
      <c r="AD71" s="191">
        <f t="shared" si="78"/>
        <v>125</v>
      </c>
      <c r="AE71" s="191">
        <f t="shared" si="78"/>
        <v>63</v>
      </c>
      <c r="AF71" s="192">
        <f t="shared" si="78"/>
        <v>20</v>
      </c>
    </row>
    <row r="72">
      <c r="A72" s="103"/>
      <c r="B72" s="104"/>
      <c r="C72" s="106"/>
      <c r="D72" s="103"/>
      <c r="E72" s="103"/>
      <c r="F72" s="103"/>
      <c r="G72" s="103"/>
      <c r="H72" s="103"/>
      <c r="I72" s="103"/>
      <c r="J72" s="103"/>
      <c r="K72" s="103"/>
      <c r="L72" s="103"/>
      <c r="M72" s="108"/>
      <c r="N72" s="103"/>
      <c r="O72" s="103"/>
      <c r="P72" s="103"/>
      <c r="Q72" s="103"/>
      <c r="R72" s="103"/>
      <c r="S72" s="103"/>
      <c r="T72" s="103"/>
      <c r="U72" s="103"/>
      <c r="V72" s="103"/>
      <c r="W72" s="108"/>
      <c r="X72" s="108"/>
      <c r="Y72" s="103"/>
      <c r="Z72" s="103"/>
      <c r="AA72" s="103"/>
      <c r="AB72" s="103"/>
      <c r="AC72" s="103"/>
      <c r="AD72" s="103"/>
      <c r="AE72" s="103"/>
      <c r="AF72" s="103"/>
    </row>
    <row r="73">
      <c r="A73" s="193" t="s">
        <v>57</v>
      </c>
      <c r="B73" s="194" t="s">
        <v>58</v>
      </c>
      <c r="C73" s="16"/>
      <c r="D73" s="46">
        <v>1.0</v>
      </c>
      <c r="E73" s="46">
        <v>2.0</v>
      </c>
      <c r="F73" s="46">
        <v>3.0</v>
      </c>
      <c r="G73" s="46">
        <v>4.0</v>
      </c>
      <c r="H73" s="46">
        <v>5.0</v>
      </c>
      <c r="I73" s="46">
        <v>6.0</v>
      </c>
      <c r="J73" s="46">
        <v>7.0</v>
      </c>
      <c r="K73" s="46">
        <v>8.0</v>
      </c>
      <c r="L73" s="46">
        <v>9.0</v>
      </c>
      <c r="M73" s="47" t="s">
        <v>18</v>
      </c>
      <c r="N73" s="46">
        <v>10.0</v>
      </c>
      <c r="O73" s="46">
        <v>11.0</v>
      </c>
      <c r="P73" s="46">
        <v>12.0</v>
      </c>
      <c r="Q73" s="46">
        <v>13.0</v>
      </c>
      <c r="R73" s="46">
        <v>14.0</v>
      </c>
      <c r="S73" s="46">
        <v>15.0</v>
      </c>
      <c r="T73" s="46">
        <v>16.0</v>
      </c>
      <c r="U73" s="46">
        <v>17.0</v>
      </c>
      <c r="V73" s="46">
        <v>18.0</v>
      </c>
      <c r="W73" s="47" t="s">
        <v>18</v>
      </c>
      <c r="X73" s="195"/>
      <c r="Y73" s="196"/>
      <c r="Z73" s="196"/>
      <c r="AA73" s="196"/>
      <c r="AB73" s="196"/>
      <c r="AC73" s="196"/>
      <c r="AD73" s="196"/>
      <c r="AE73" s="196"/>
      <c r="AF73" s="197"/>
    </row>
    <row r="74">
      <c r="A74" s="198" t="str">
        <f t="shared" ref="A74:A78" si="79">A73</f>
        <v>WAUN</v>
      </c>
      <c r="B74" s="56">
        <v>1.0</v>
      </c>
      <c r="C74" s="58" t="s">
        <v>59</v>
      </c>
      <c r="D74" s="60">
        <v>5.0</v>
      </c>
      <c r="E74" s="60">
        <v>6.0</v>
      </c>
      <c r="F74" s="60">
        <v>4.0</v>
      </c>
      <c r="G74" s="60">
        <v>5.0</v>
      </c>
      <c r="H74" s="60">
        <v>4.0</v>
      </c>
      <c r="I74" s="60">
        <v>4.0</v>
      </c>
      <c r="J74" s="60">
        <v>6.0</v>
      </c>
      <c r="K74" s="60">
        <v>7.0</v>
      </c>
      <c r="L74" s="60">
        <v>5.0</v>
      </c>
      <c r="M74" s="48">
        <f t="shared" ref="M74:M78" si="80">IF(OR(ISBLANK(C74),ISBLANK(D74),ISBLANK(E74),ISBLANK(F74),ISBLANK(G74),ISBLANK(H74),ISBLANK(I74),ISBLANK(J74),ISBLANK(K74),ISBLANK(L74)),0,SUM(D74:L74))</f>
        <v>46</v>
      </c>
      <c r="N74" s="60">
        <v>5.0</v>
      </c>
      <c r="O74" s="60">
        <v>5.0</v>
      </c>
      <c r="P74" s="60">
        <v>3.0</v>
      </c>
      <c r="Q74" s="60">
        <v>6.0</v>
      </c>
      <c r="R74" s="60">
        <v>6.0</v>
      </c>
      <c r="S74" s="60">
        <v>5.0</v>
      </c>
      <c r="T74" s="60">
        <v>4.0</v>
      </c>
      <c r="U74" s="60">
        <v>6.0</v>
      </c>
      <c r="V74" s="60">
        <v>4.0</v>
      </c>
      <c r="W74" s="48">
        <f t="shared" ref="W74:W78" si="81">IF(OR(ISBLANK(M74),ISBLANK(N74),ISBLANK(O74),ISBLANK(P74),ISBLANK(Q74),ISBLANK(R74),ISBLANK(S74),ISBLANK(T74),ISBLANK(U74),ISBLANK(V74)),0,SUM(N74:V74))</f>
        <v>44</v>
      </c>
      <c r="X74" s="64">
        <f t="shared" ref="X74:X78" si="82">M74+W74</f>
        <v>90</v>
      </c>
      <c r="Y74" s="66">
        <f t="shared" ref="Y74:Y78" si="83">W74</f>
        <v>44</v>
      </c>
      <c r="Z74" s="66">
        <f t="shared" ref="Z74:Z78" si="84">SUM(Q74:V74)</f>
        <v>31</v>
      </c>
      <c r="AA74" s="66">
        <f t="shared" ref="AA74:AA78" si="85">SUM(T74:V74)</f>
        <v>14</v>
      </c>
      <c r="AB74" s="66">
        <f t="shared" ref="AB74:AB78" si="86">V74</f>
        <v>4</v>
      </c>
      <c r="AC74" s="66">
        <f t="shared" ref="AC74:AC78" si="87">M74</f>
        <v>46</v>
      </c>
      <c r="AD74" s="66">
        <f t="shared" ref="AD74:AD78" si="88">SUM(G74:L74)</f>
        <v>31</v>
      </c>
      <c r="AE74" s="66">
        <f t="shared" ref="AE74:AE78" si="89">SUM(J74:L74)</f>
        <v>18</v>
      </c>
      <c r="AF74" s="66">
        <f t="shared" ref="AF74:AF78" si="90">L74</f>
        <v>5</v>
      </c>
    </row>
    <row r="75">
      <c r="A75" s="198" t="str">
        <f t="shared" si="79"/>
        <v>WAUN</v>
      </c>
      <c r="B75" s="56">
        <v>2.0</v>
      </c>
      <c r="C75" s="58" t="s">
        <v>60</v>
      </c>
      <c r="D75" s="60">
        <v>5.0</v>
      </c>
      <c r="E75" s="60">
        <v>5.0</v>
      </c>
      <c r="F75" s="60">
        <v>5.0</v>
      </c>
      <c r="G75" s="60">
        <v>6.0</v>
      </c>
      <c r="H75" s="60">
        <v>4.0</v>
      </c>
      <c r="I75" s="60">
        <v>4.0</v>
      </c>
      <c r="J75" s="60">
        <v>5.0</v>
      </c>
      <c r="K75" s="60">
        <v>5.0</v>
      </c>
      <c r="L75" s="60">
        <v>3.0</v>
      </c>
      <c r="M75" s="48">
        <f t="shared" si="80"/>
        <v>42</v>
      </c>
      <c r="N75" s="60">
        <v>5.0</v>
      </c>
      <c r="O75" s="60">
        <v>6.0</v>
      </c>
      <c r="P75" s="60">
        <v>4.0</v>
      </c>
      <c r="Q75" s="60">
        <v>7.0</v>
      </c>
      <c r="R75" s="60">
        <v>6.0</v>
      </c>
      <c r="S75" s="60">
        <v>4.0</v>
      </c>
      <c r="T75" s="60">
        <v>2.0</v>
      </c>
      <c r="U75" s="60">
        <v>5.0</v>
      </c>
      <c r="V75" s="60">
        <v>4.0</v>
      </c>
      <c r="W75" s="48">
        <f t="shared" si="81"/>
        <v>43</v>
      </c>
      <c r="X75" s="68">
        <f t="shared" si="82"/>
        <v>85</v>
      </c>
      <c r="Y75" s="66">
        <f t="shared" si="83"/>
        <v>43</v>
      </c>
      <c r="Z75" s="66">
        <f t="shared" si="84"/>
        <v>28</v>
      </c>
      <c r="AA75" s="66">
        <f t="shared" si="85"/>
        <v>11</v>
      </c>
      <c r="AB75" s="66">
        <f t="shared" si="86"/>
        <v>4</v>
      </c>
      <c r="AC75" s="66">
        <f t="shared" si="87"/>
        <v>42</v>
      </c>
      <c r="AD75" s="66">
        <f t="shared" si="88"/>
        <v>27</v>
      </c>
      <c r="AE75" s="66">
        <f t="shared" si="89"/>
        <v>13</v>
      </c>
      <c r="AF75" s="66">
        <f t="shared" si="90"/>
        <v>3</v>
      </c>
    </row>
    <row r="76">
      <c r="A76" s="198" t="str">
        <f t="shared" si="79"/>
        <v>WAUN</v>
      </c>
      <c r="B76" s="56">
        <v>3.0</v>
      </c>
      <c r="C76" s="58" t="s">
        <v>61</v>
      </c>
      <c r="D76" s="60">
        <v>5.0</v>
      </c>
      <c r="E76" s="60">
        <v>4.0</v>
      </c>
      <c r="F76" s="60">
        <v>3.0</v>
      </c>
      <c r="G76" s="60">
        <v>4.0</v>
      </c>
      <c r="H76" s="60">
        <v>3.0</v>
      </c>
      <c r="I76" s="60">
        <v>4.0</v>
      </c>
      <c r="J76" s="60">
        <v>4.0</v>
      </c>
      <c r="K76" s="60">
        <v>5.0</v>
      </c>
      <c r="L76" s="60">
        <v>4.0</v>
      </c>
      <c r="M76" s="48">
        <f t="shared" si="80"/>
        <v>36</v>
      </c>
      <c r="N76" s="60">
        <v>4.0</v>
      </c>
      <c r="O76" s="60">
        <v>4.0</v>
      </c>
      <c r="P76" s="60">
        <v>3.0</v>
      </c>
      <c r="Q76" s="60">
        <v>5.0</v>
      </c>
      <c r="R76" s="60">
        <v>5.0</v>
      </c>
      <c r="S76" s="60">
        <v>4.0</v>
      </c>
      <c r="T76" s="60">
        <v>3.0</v>
      </c>
      <c r="U76" s="60">
        <v>5.0</v>
      </c>
      <c r="V76" s="60">
        <v>4.0</v>
      </c>
      <c r="W76" s="48">
        <f t="shared" si="81"/>
        <v>37</v>
      </c>
      <c r="X76" s="68">
        <f t="shared" si="82"/>
        <v>73</v>
      </c>
      <c r="Y76" s="66">
        <f t="shared" si="83"/>
        <v>37</v>
      </c>
      <c r="Z76" s="66">
        <f t="shared" si="84"/>
        <v>26</v>
      </c>
      <c r="AA76" s="66">
        <f t="shared" si="85"/>
        <v>12</v>
      </c>
      <c r="AB76" s="66">
        <f t="shared" si="86"/>
        <v>4</v>
      </c>
      <c r="AC76" s="66">
        <f t="shared" si="87"/>
        <v>36</v>
      </c>
      <c r="AD76" s="66">
        <f t="shared" si="88"/>
        <v>24</v>
      </c>
      <c r="AE76" s="66">
        <f t="shared" si="89"/>
        <v>13</v>
      </c>
      <c r="AF76" s="66">
        <f t="shared" si="90"/>
        <v>4</v>
      </c>
    </row>
    <row r="77">
      <c r="A77" s="198" t="str">
        <f t="shared" si="79"/>
        <v>WAUN</v>
      </c>
      <c r="B77" s="56">
        <v>4.0</v>
      </c>
      <c r="C77" s="58" t="s">
        <v>62</v>
      </c>
      <c r="D77" s="60">
        <v>4.0</v>
      </c>
      <c r="E77" s="60">
        <v>6.0</v>
      </c>
      <c r="F77" s="60">
        <v>5.0</v>
      </c>
      <c r="G77" s="60">
        <v>5.0</v>
      </c>
      <c r="H77" s="60">
        <v>4.0</v>
      </c>
      <c r="I77" s="60">
        <v>5.0</v>
      </c>
      <c r="J77" s="60">
        <v>6.0</v>
      </c>
      <c r="K77" s="60">
        <v>4.0</v>
      </c>
      <c r="L77" s="60">
        <v>3.0</v>
      </c>
      <c r="M77" s="48">
        <f t="shared" si="80"/>
        <v>42</v>
      </c>
      <c r="N77" s="60">
        <v>5.0</v>
      </c>
      <c r="O77" s="60">
        <v>6.0</v>
      </c>
      <c r="P77" s="60">
        <v>3.0</v>
      </c>
      <c r="Q77" s="60">
        <v>5.0</v>
      </c>
      <c r="R77" s="60">
        <v>5.0</v>
      </c>
      <c r="S77" s="60">
        <v>5.0</v>
      </c>
      <c r="T77" s="60">
        <v>3.0</v>
      </c>
      <c r="U77" s="60">
        <v>5.0</v>
      </c>
      <c r="V77" s="60">
        <v>4.0</v>
      </c>
      <c r="W77" s="48">
        <f t="shared" si="81"/>
        <v>41</v>
      </c>
      <c r="X77" s="68">
        <f t="shared" si="82"/>
        <v>83</v>
      </c>
      <c r="Y77" s="66">
        <f t="shared" si="83"/>
        <v>41</v>
      </c>
      <c r="Z77" s="66">
        <f t="shared" si="84"/>
        <v>27</v>
      </c>
      <c r="AA77" s="66">
        <f t="shared" si="85"/>
        <v>12</v>
      </c>
      <c r="AB77" s="66">
        <f t="shared" si="86"/>
        <v>4</v>
      </c>
      <c r="AC77" s="66">
        <f t="shared" si="87"/>
        <v>42</v>
      </c>
      <c r="AD77" s="66">
        <f t="shared" si="88"/>
        <v>27</v>
      </c>
      <c r="AE77" s="66">
        <f t="shared" si="89"/>
        <v>13</v>
      </c>
      <c r="AF77" s="66">
        <f t="shared" si="90"/>
        <v>3</v>
      </c>
    </row>
    <row r="78">
      <c r="A78" s="198" t="str">
        <f t="shared" si="79"/>
        <v>WAUN</v>
      </c>
      <c r="B78" s="56">
        <v>5.0</v>
      </c>
      <c r="C78" s="58" t="s">
        <v>63</v>
      </c>
      <c r="D78" s="60">
        <v>4.0</v>
      </c>
      <c r="E78" s="60">
        <v>6.0</v>
      </c>
      <c r="F78" s="60">
        <v>5.0</v>
      </c>
      <c r="G78" s="60">
        <v>5.0</v>
      </c>
      <c r="H78" s="60">
        <v>4.0</v>
      </c>
      <c r="I78" s="60">
        <v>4.0</v>
      </c>
      <c r="J78" s="60">
        <v>5.0</v>
      </c>
      <c r="K78" s="60">
        <v>5.0</v>
      </c>
      <c r="L78" s="60">
        <v>2.0</v>
      </c>
      <c r="M78" s="48">
        <f t="shared" si="80"/>
        <v>40</v>
      </c>
      <c r="N78" s="60">
        <v>4.0</v>
      </c>
      <c r="O78" s="60">
        <v>4.0</v>
      </c>
      <c r="P78" s="60">
        <v>5.0</v>
      </c>
      <c r="Q78" s="60">
        <v>6.0</v>
      </c>
      <c r="R78" s="60">
        <v>5.0</v>
      </c>
      <c r="S78" s="60">
        <v>5.0</v>
      </c>
      <c r="T78" s="60">
        <v>4.0</v>
      </c>
      <c r="U78" s="60">
        <v>5.0</v>
      </c>
      <c r="V78" s="60">
        <v>4.0</v>
      </c>
      <c r="W78" s="48">
        <f t="shared" si="81"/>
        <v>42</v>
      </c>
      <c r="X78" s="68">
        <f t="shared" si="82"/>
        <v>82</v>
      </c>
      <c r="Y78" s="66">
        <f t="shared" si="83"/>
        <v>42</v>
      </c>
      <c r="Z78" s="66">
        <f t="shared" si="84"/>
        <v>29</v>
      </c>
      <c r="AA78" s="66">
        <f t="shared" si="85"/>
        <v>13</v>
      </c>
      <c r="AB78" s="66">
        <f t="shared" si="86"/>
        <v>4</v>
      </c>
      <c r="AC78" s="66">
        <f t="shared" si="87"/>
        <v>40</v>
      </c>
      <c r="AD78" s="66">
        <f t="shared" si="88"/>
        <v>25</v>
      </c>
      <c r="AE78" s="66">
        <f t="shared" si="89"/>
        <v>12</v>
      </c>
      <c r="AF78" s="66">
        <f t="shared" si="90"/>
        <v>2</v>
      </c>
    </row>
    <row r="79">
      <c r="A79" s="78" t="s">
        <v>24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16"/>
      <c r="M79" s="77">
        <f>IF(OR(M74=0,M75=0,M76=0,M77=0,M78=0),0,AC79)</f>
        <v>46</v>
      </c>
      <c r="N79" s="78" t="s">
        <v>24</v>
      </c>
      <c r="O79" s="8"/>
      <c r="P79" s="8"/>
      <c r="Q79" s="8"/>
      <c r="R79" s="8"/>
      <c r="S79" s="8"/>
      <c r="T79" s="8"/>
      <c r="U79" s="8"/>
      <c r="V79" s="16"/>
      <c r="W79" s="77">
        <f>IF(OR(W74=0,W75=0,W76=0,W77=0,W78=0),0,Y79)</f>
        <v>44</v>
      </c>
      <c r="X79" s="68">
        <f>IF(OR(X74=0,X75=0,X76=0,X77=0,X78=0),0,MAX(X74:X78))</f>
        <v>90</v>
      </c>
      <c r="Y79" s="201">
        <f>MAX(IF($X74=$X79,Y74,0),IF(X75=X79,Y75,0),IF(X76=X79,Y76,0),IF(X77=X79,Y77,0),IF(X78=X79,Y78,0))</f>
        <v>44</v>
      </c>
      <c r="Z79" s="202">
        <f>MAX(IF(AND($X74=$X79,$Y74=$Y79),$Z74,0),IF(AND($X75=$X79,$Y75=$Y79),$Z75,0),IF(AND($X76=$X79,$Y76=$Y79),$Z76,0),IF(AND($X77=$X79,$Y77=$Y79),$Z77,0),IF(AND($X78=$X79,$Y78=$Y79),$Z78,0))</f>
        <v>31</v>
      </c>
      <c r="AA79" s="202">
        <f>MAX(IF(AND($X74=$X79,$Y74=$Y79,$Z74=$Z79),$AA74,0),IF(AND($X75=$X79,$Y75=$Y79,$Z75=$Z79),$AA75,0),IF(AND($X76=$X79,$Y76=$Y79,$Z76=$Z79),$AA76,0),IF(AND($X77=$X79,$Y77=$Y79,$Z77=$Z79),$AA77,0),IF(AND($X78=$X79,$Y78=$Y79,$Z78=$Z79),$AA78,0))</f>
        <v>14</v>
      </c>
      <c r="AB79" s="202">
        <f>MAX(IF(AND($X74=$X79,$Y74=$Y79,$Z74=$Z79,$AA74=$AA79),$AB74,0),IF(AND($X75=$X79,$Y75=$Y79,$Z75=$Z79,$AA75=$AA79),$AB75,0),IF(AND($X76=$X79,$Y76=$Y79,$Z76=$Z79,$AA76=$AA79),$AB76,0),IF(AND($X77=$X79,$Y77=$Y79,$Z77=$Z79,$AA77=$AA79),$AB77,0),IF(AND($X78=$X79,$Y78=$Y79,$Z78=$Z79,$AA78=$AA79),$AB78,0))</f>
        <v>4</v>
      </c>
      <c r="AC79" s="202">
        <f>MAX(IF(AND($X74=$X79,$Y74=$Y79,$Z74=$Z79,$AA74=$AA79,$AB74=$AB79),$AC74,0),IF(AND($X75=$X79,$Y75=$Y79,$Z75=$Z79,$AA75=$AA79,$AB75=$AB79),$AC75,0),IF(AND($X76=$X79,$Y76=$Y79,$Z76=$Z79,$AA76=$AA79,$AB76=$AB79),$AC76,0),IF(AND($X77=$X79,$Y77=$Y79,$Z77=$Z79,$AA77=$AA79,$AB77=$AB79),$AC77,0),IF(AND($X78=$X79,$Y78=$Y79,$Z78=$Z79,$AA78=$AA79,$AB78=$AB79),$AC78,0))</f>
        <v>46</v>
      </c>
      <c r="AD79" s="202">
        <f>MAX(IF(AND($X74=$X79,$Y74=$Y79,$Z74=$Z79,$AA74=$AA79,$AB74=$AB79,$AC74=$AC79),$AD74,0),IF(AND($X75=$X79,$Y75=$Y79,$Z75=$Z79,$AA75=$AA79,$AB75=$AB79,$AC75=$AC79),$AD75,0),IF(AND($X76=$X79,$Y76=$Y79,$Z76=$Z79,$AA76=$AA79,$AB76=$AB79,$AC76=$AC79),$AD76,0),IF(AND($X77=$X79,$Y77=$Y79,$Z77=$Z79,$AA77=$AA79,$AB77=$AB79,$AC77=$AC79),$AD77,0),IF(AND($X78=$X79,$Y78=$Y79,$Z78=$Z79,$AA78=$AA79,$AB78=$AB79,$AC78=$AC79),$AD78,0))</f>
        <v>31</v>
      </c>
      <c r="AE79" s="202">
        <f>MAX(IF(AND($X74=$X79,$Y74=$Y79,$Z74=$Z79,$AA74=$AA79,$AB74=$AB79,$AC74=$AC79,$AD74=$AD79),$AE74,0),IF(AND($X75=$X79,$Y75=$Y79,$Z75=$Z79,$AA75=$AA79,$AB75=$AB79,$AC75=$AC79,$AD75=$AD79),$AE75,0),IF(AND($X76=$X79,$Y76=$Y79,$Z76=$Z79,$AA76=$AA79,$AB76=$AB79,$AC76=$AC79,$AD76=$AD79),$AE76,0),IF(AND($X77=$X79,$Y77=$Y79,$Z77=$Z79,$AA77=$AA79,$AB77=$AB79,$AC77=$AC79,$AD77=$AD79),$AE77,0),IF(AND($X78=$X79,$Y78=$Y79,$Z78=$Z79,$AA78=$AA79,$AB78=$AB79,$AC78=$AC79,$AD78=$AD79),$AE78,0))</f>
        <v>18</v>
      </c>
      <c r="AF79" s="203">
        <f>MAX(IF(AND($X74=$X79,$Y74=$Y79,$Z74=$Z79,$AA74=$AA79,$AB74=$AB79,$AC74=$AC79,$AD74=$AD79,$AE74=$AE79),$AF74,0),IF(AND($X75=$X79,$Y75=$Y79,$Z75=$Z79,$AA75=$AA79,$AB75=$AB79,$AC75=$AC79,$AD75=$AD79,$AE75=$AE79),$AF75,0),IF(AND($X76=$X79,$Y76=$Y79,$Z76=$Z79,$AA76=$AA79,$AB76=$AB79,$AC76=$AC79,$AD76=$AD79,$AE76=$AE79),$AF76,0),IF(AND($X77=$X79,$Y77=$Y79,$Z77=$Z79,$AA77=$AA79,$AB77=$AB79,$AC77=$AC79,$AD77=$AD79,$AE77=$AE79),$AF77,0),IF(AND($X78=$X79,$Y78=$Y79,$Z78=$Z79,$AA78=$AA79,$AB78=$AB79,$AC78=$AC79,$AD78=$AD79,$AE78=$AE79),$AF78,0))</f>
        <v>5</v>
      </c>
    </row>
    <row r="80">
      <c r="A80" s="204" t="s">
        <v>18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16"/>
      <c r="M80" s="94">
        <f>SUM(M74:M78)-M79</f>
        <v>160</v>
      </c>
      <c r="N80" s="204" t="s">
        <v>18</v>
      </c>
      <c r="O80" s="8"/>
      <c r="P80" s="8"/>
      <c r="Q80" s="8"/>
      <c r="R80" s="8"/>
      <c r="S80" s="8"/>
      <c r="T80" s="8"/>
      <c r="U80" s="8"/>
      <c r="V80" s="16"/>
      <c r="W80" s="94">
        <f t="shared" ref="W80:AF80" si="91">SUM(W74:W78)-W79</f>
        <v>163</v>
      </c>
      <c r="X80" s="95">
        <f t="shared" si="91"/>
        <v>323</v>
      </c>
      <c r="Y80" s="205">
        <f t="shared" si="91"/>
        <v>163</v>
      </c>
      <c r="Z80" s="206">
        <f t="shared" si="91"/>
        <v>110</v>
      </c>
      <c r="AA80" s="206">
        <f t="shared" si="91"/>
        <v>48</v>
      </c>
      <c r="AB80" s="206">
        <f t="shared" si="91"/>
        <v>16</v>
      </c>
      <c r="AC80" s="206">
        <f t="shared" si="91"/>
        <v>160</v>
      </c>
      <c r="AD80" s="206">
        <f t="shared" si="91"/>
        <v>103</v>
      </c>
      <c r="AE80" s="206">
        <f t="shared" si="91"/>
        <v>51</v>
      </c>
      <c r="AF80" s="207">
        <f t="shared" si="91"/>
        <v>12</v>
      </c>
    </row>
    <row r="81">
      <c r="A81" s="208"/>
      <c r="B81" s="209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10"/>
      <c r="N81" s="208"/>
      <c r="O81" s="208"/>
      <c r="P81" s="208"/>
      <c r="Q81" s="208"/>
      <c r="R81" s="208"/>
      <c r="S81" s="208"/>
      <c r="T81" s="208"/>
      <c r="U81" s="208"/>
      <c r="V81" s="208"/>
      <c r="W81" s="210"/>
      <c r="X81" s="210"/>
      <c r="Y81" s="209"/>
      <c r="Z81" s="209"/>
      <c r="AA81" s="209"/>
      <c r="AB81" s="209"/>
      <c r="AC81" s="209"/>
      <c r="AD81" s="209"/>
      <c r="AE81" s="209"/>
      <c r="AF81" s="209"/>
    </row>
    <row r="82">
      <c r="A82" s="211" t="s">
        <v>64</v>
      </c>
      <c r="B82" s="212" t="s">
        <v>65</v>
      </c>
      <c r="C82" s="16"/>
      <c r="D82" s="46">
        <v>1.0</v>
      </c>
      <c r="E82" s="46">
        <v>2.0</v>
      </c>
      <c r="F82" s="46">
        <v>3.0</v>
      </c>
      <c r="G82" s="46">
        <v>4.0</v>
      </c>
      <c r="H82" s="46">
        <v>5.0</v>
      </c>
      <c r="I82" s="46">
        <v>6.0</v>
      </c>
      <c r="J82" s="46">
        <v>7.0</v>
      </c>
      <c r="K82" s="46">
        <v>8.0</v>
      </c>
      <c r="L82" s="46">
        <v>9.0</v>
      </c>
      <c r="M82" s="47" t="s">
        <v>18</v>
      </c>
      <c r="N82" s="46">
        <v>10.0</v>
      </c>
      <c r="O82" s="46">
        <v>11.0</v>
      </c>
      <c r="P82" s="46">
        <v>12.0</v>
      </c>
      <c r="Q82" s="46">
        <v>13.0</v>
      </c>
      <c r="R82" s="46">
        <v>14.0</v>
      </c>
      <c r="S82" s="46">
        <v>15.0</v>
      </c>
      <c r="T82" s="46">
        <v>16.0</v>
      </c>
      <c r="U82" s="46">
        <v>17.0</v>
      </c>
      <c r="V82" s="46">
        <v>18.0</v>
      </c>
      <c r="W82" s="47" t="s">
        <v>18</v>
      </c>
      <c r="X82" s="213"/>
      <c r="Y82" s="214"/>
      <c r="Z82" s="214"/>
      <c r="AA82" s="214"/>
      <c r="AB82" s="214"/>
      <c r="AC82" s="214"/>
      <c r="AD82" s="214"/>
      <c r="AE82" s="214"/>
      <c r="AF82" s="216"/>
    </row>
    <row r="83">
      <c r="A83" s="217" t="str">
        <f t="shared" ref="A83:A87" si="92">A82</f>
        <v>KM</v>
      </c>
      <c r="B83" s="56">
        <v>1.0</v>
      </c>
      <c r="C83" s="58" t="s">
        <v>66</v>
      </c>
      <c r="D83" s="60">
        <v>4.0</v>
      </c>
      <c r="E83" s="60">
        <v>5.0</v>
      </c>
      <c r="F83" s="60">
        <v>5.0</v>
      </c>
      <c r="G83" s="60">
        <v>4.0</v>
      </c>
      <c r="H83" s="60">
        <v>4.0</v>
      </c>
      <c r="I83" s="60">
        <v>5.0</v>
      </c>
      <c r="J83" s="60">
        <v>6.0</v>
      </c>
      <c r="K83" s="60">
        <v>4.0</v>
      </c>
      <c r="L83" s="60">
        <v>6.0</v>
      </c>
      <c r="M83" s="48">
        <f t="shared" ref="M83:M87" si="93">IF(OR(ISBLANK(C83),ISBLANK(D83),ISBLANK(E83),ISBLANK(F83),ISBLANK(G83),ISBLANK(H83),ISBLANK(I83),ISBLANK(J83),ISBLANK(K83),ISBLANK(L83)),0,SUM(D83:L83))</f>
        <v>43</v>
      </c>
      <c r="N83" s="60">
        <v>4.0</v>
      </c>
      <c r="O83" s="60">
        <v>4.0</v>
      </c>
      <c r="P83" s="60">
        <v>4.0</v>
      </c>
      <c r="Q83" s="60">
        <v>4.0</v>
      </c>
      <c r="R83" s="60">
        <v>5.0</v>
      </c>
      <c r="S83" s="60">
        <v>4.0</v>
      </c>
      <c r="T83" s="60">
        <v>5.0</v>
      </c>
      <c r="U83" s="60">
        <v>5.0</v>
      </c>
      <c r="V83" s="60">
        <v>5.0</v>
      </c>
      <c r="W83" s="48">
        <f t="shared" ref="W83:W87" si="94">IF(OR(ISBLANK(M83),ISBLANK(N83),ISBLANK(O83),ISBLANK(P83),ISBLANK(Q83),ISBLANK(R83),ISBLANK(S83),ISBLANK(T83),ISBLANK(U83),ISBLANK(V83)),0,SUM(N83:V83))</f>
        <v>40</v>
      </c>
      <c r="X83" s="64">
        <f t="shared" ref="X83:X87" si="95">M83+W83</f>
        <v>83</v>
      </c>
      <c r="Y83" s="66">
        <f t="shared" ref="Y83:Y87" si="96">W83</f>
        <v>40</v>
      </c>
      <c r="Z83" s="66">
        <f t="shared" ref="Z83:Z87" si="97">SUM(Q83:V83)</f>
        <v>28</v>
      </c>
      <c r="AA83" s="66">
        <f t="shared" ref="AA83:AA87" si="98">SUM(T83:V83)</f>
        <v>15</v>
      </c>
      <c r="AB83" s="66">
        <f t="shared" ref="AB83:AB87" si="99">V83</f>
        <v>5</v>
      </c>
      <c r="AC83" s="66">
        <f t="shared" ref="AC83:AC87" si="100">M83</f>
        <v>43</v>
      </c>
      <c r="AD83" s="66">
        <f t="shared" ref="AD83:AD87" si="101">SUM(G83:L83)</f>
        <v>29</v>
      </c>
      <c r="AE83" s="66">
        <f t="shared" ref="AE83:AE87" si="102">SUM(J83:L83)</f>
        <v>16</v>
      </c>
      <c r="AF83" s="66">
        <f t="shared" ref="AF83:AF87" si="103">L83</f>
        <v>6</v>
      </c>
    </row>
    <row r="84">
      <c r="A84" s="217" t="str">
        <f t="shared" si="92"/>
        <v>KM</v>
      </c>
      <c r="B84" s="56">
        <v>2.0</v>
      </c>
      <c r="C84" s="58" t="s">
        <v>67</v>
      </c>
      <c r="D84" s="60">
        <v>5.0</v>
      </c>
      <c r="E84" s="60">
        <v>5.0</v>
      </c>
      <c r="F84" s="60">
        <v>5.0</v>
      </c>
      <c r="G84" s="60">
        <v>5.0</v>
      </c>
      <c r="H84" s="60">
        <v>3.0</v>
      </c>
      <c r="I84" s="60">
        <v>4.0</v>
      </c>
      <c r="J84" s="60">
        <v>5.0</v>
      </c>
      <c r="K84" s="60">
        <v>5.0</v>
      </c>
      <c r="L84" s="60">
        <v>4.0</v>
      </c>
      <c r="M84" s="48">
        <f t="shared" si="93"/>
        <v>41</v>
      </c>
      <c r="N84" s="60">
        <v>4.0</v>
      </c>
      <c r="O84" s="60">
        <v>4.0</v>
      </c>
      <c r="P84" s="60">
        <v>3.0</v>
      </c>
      <c r="Q84" s="60">
        <v>5.0</v>
      </c>
      <c r="R84" s="60">
        <v>5.0</v>
      </c>
      <c r="S84" s="60">
        <v>4.0</v>
      </c>
      <c r="T84" s="60">
        <v>3.0</v>
      </c>
      <c r="U84" s="60">
        <v>5.0</v>
      </c>
      <c r="V84" s="60">
        <v>6.0</v>
      </c>
      <c r="W84" s="48">
        <f t="shared" si="94"/>
        <v>39</v>
      </c>
      <c r="X84" s="68">
        <f t="shared" si="95"/>
        <v>80</v>
      </c>
      <c r="Y84" s="66">
        <f t="shared" si="96"/>
        <v>39</v>
      </c>
      <c r="Z84" s="66">
        <f t="shared" si="97"/>
        <v>28</v>
      </c>
      <c r="AA84" s="66">
        <f t="shared" si="98"/>
        <v>14</v>
      </c>
      <c r="AB84" s="66">
        <f t="shared" si="99"/>
        <v>6</v>
      </c>
      <c r="AC84" s="66">
        <f t="shared" si="100"/>
        <v>41</v>
      </c>
      <c r="AD84" s="66">
        <f t="shared" si="101"/>
        <v>26</v>
      </c>
      <c r="AE84" s="66">
        <f t="shared" si="102"/>
        <v>14</v>
      </c>
      <c r="AF84" s="66">
        <f t="shared" si="103"/>
        <v>4</v>
      </c>
    </row>
    <row r="85">
      <c r="A85" s="217" t="str">
        <f t="shared" si="92"/>
        <v>KM</v>
      </c>
      <c r="B85" s="56">
        <v>3.0</v>
      </c>
      <c r="C85" s="58" t="s">
        <v>68</v>
      </c>
      <c r="D85" s="60">
        <v>4.0</v>
      </c>
      <c r="E85" s="60">
        <v>7.0</v>
      </c>
      <c r="F85" s="60">
        <v>5.0</v>
      </c>
      <c r="G85" s="60">
        <v>5.0</v>
      </c>
      <c r="H85" s="60">
        <v>4.0</v>
      </c>
      <c r="I85" s="60">
        <v>4.0</v>
      </c>
      <c r="J85" s="60">
        <v>5.0</v>
      </c>
      <c r="K85" s="60">
        <v>4.0</v>
      </c>
      <c r="L85" s="60">
        <v>4.0</v>
      </c>
      <c r="M85" s="48">
        <f t="shared" si="93"/>
        <v>42</v>
      </c>
      <c r="N85" s="60">
        <v>5.0</v>
      </c>
      <c r="O85" s="60">
        <v>6.0</v>
      </c>
      <c r="P85" s="60">
        <v>3.0</v>
      </c>
      <c r="Q85" s="60">
        <v>4.0</v>
      </c>
      <c r="R85" s="60">
        <v>4.0</v>
      </c>
      <c r="S85" s="60">
        <v>5.0</v>
      </c>
      <c r="T85" s="60">
        <v>4.0</v>
      </c>
      <c r="U85" s="60">
        <v>5.0</v>
      </c>
      <c r="V85" s="60">
        <v>5.0</v>
      </c>
      <c r="W85" s="48">
        <f t="shared" si="94"/>
        <v>41</v>
      </c>
      <c r="X85" s="68">
        <f t="shared" si="95"/>
        <v>83</v>
      </c>
      <c r="Y85" s="66">
        <f t="shared" si="96"/>
        <v>41</v>
      </c>
      <c r="Z85" s="66">
        <f t="shared" si="97"/>
        <v>27</v>
      </c>
      <c r="AA85" s="66">
        <f t="shared" si="98"/>
        <v>14</v>
      </c>
      <c r="AB85" s="66">
        <f t="shared" si="99"/>
        <v>5</v>
      </c>
      <c r="AC85" s="66">
        <f t="shared" si="100"/>
        <v>42</v>
      </c>
      <c r="AD85" s="66">
        <f t="shared" si="101"/>
        <v>26</v>
      </c>
      <c r="AE85" s="66">
        <f t="shared" si="102"/>
        <v>13</v>
      </c>
      <c r="AF85" s="66">
        <f t="shared" si="103"/>
        <v>4</v>
      </c>
    </row>
    <row r="86">
      <c r="A86" s="217" t="str">
        <f t="shared" si="92"/>
        <v>KM</v>
      </c>
      <c r="B86" s="56">
        <v>4.0</v>
      </c>
      <c r="C86" s="58" t="s">
        <v>69</v>
      </c>
      <c r="D86" s="60">
        <v>5.0</v>
      </c>
      <c r="E86" s="60">
        <v>5.0</v>
      </c>
      <c r="F86" s="60">
        <v>4.0</v>
      </c>
      <c r="G86" s="60">
        <v>5.0</v>
      </c>
      <c r="H86" s="60">
        <v>7.0</v>
      </c>
      <c r="I86" s="60">
        <v>3.0</v>
      </c>
      <c r="J86" s="60">
        <v>5.0</v>
      </c>
      <c r="K86" s="60">
        <v>5.0</v>
      </c>
      <c r="L86" s="60">
        <v>4.0</v>
      </c>
      <c r="M86" s="48">
        <f t="shared" si="93"/>
        <v>43</v>
      </c>
      <c r="N86" s="60">
        <v>5.0</v>
      </c>
      <c r="O86" s="60">
        <v>4.0</v>
      </c>
      <c r="P86" s="60">
        <v>3.0</v>
      </c>
      <c r="Q86" s="60">
        <v>6.0</v>
      </c>
      <c r="R86" s="60">
        <v>6.0</v>
      </c>
      <c r="S86" s="60">
        <v>5.0</v>
      </c>
      <c r="T86" s="60">
        <v>5.0</v>
      </c>
      <c r="U86" s="60">
        <v>6.0</v>
      </c>
      <c r="V86" s="60">
        <v>4.0</v>
      </c>
      <c r="W86" s="48">
        <f t="shared" si="94"/>
        <v>44</v>
      </c>
      <c r="X86" s="68">
        <f t="shared" si="95"/>
        <v>87</v>
      </c>
      <c r="Y86" s="66">
        <f t="shared" si="96"/>
        <v>44</v>
      </c>
      <c r="Z86" s="66">
        <f t="shared" si="97"/>
        <v>32</v>
      </c>
      <c r="AA86" s="66">
        <f t="shared" si="98"/>
        <v>15</v>
      </c>
      <c r="AB86" s="66">
        <f t="shared" si="99"/>
        <v>4</v>
      </c>
      <c r="AC86" s="66">
        <f t="shared" si="100"/>
        <v>43</v>
      </c>
      <c r="AD86" s="66">
        <f t="shared" si="101"/>
        <v>29</v>
      </c>
      <c r="AE86" s="66">
        <f t="shared" si="102"/>
        <v>14</v>
      </c>
      <c r="AF86" s="66">
        <f t="shared" si="103"/>
        <v>4</v>
      </c>
    </row>
    <row r="87">
      <c r="A87" s="217" t="str">
        <f t="shared" si="92"/>
        <v>KM</v>
      </c>
      <c r="B87" s="56">
        <v>5.0</v>
      </c>
      <c r="C87" s="58" t="s">
        <v>70</v>
      </c>
      <c r="D87" s="60">
        <v>4.0</v>
      </c>
      <c r="E87" s="60">
        <v>4.0</v>
      </c>
      <c r="F87" s="60">
        <v>5.0</v>
      </c>
      <c r="G87" s="60">
        <v>5.0</v>
      </c>
      <c r="H87" s="60">
        <v>4.0</v>
      </c>
      <c r="I87" s="60">
        <v>5.0</v>
      </c>
      <c r="J87" s="60">
        <v>5.0</v>
      </c>
      <c r="K87" s="60">
        <v>4.0</v>
      </c>
      <c r="L87" s="60">
        <v>3.0</v>
      </c>
      <c r="M87" s="48">
        <f t="shared" si="93"/>
        <v>39</v>
      </c>
      <c r="N87" s="60">
        <v>4.0</v>
      </c>
      <c r="O87" s="60">
        <v>6.0</v>
      </c>
      <c r="P87" s="60">
        <v>4.0</v>
      </c>
      <c r="Q87" s="60">
        <v>6.0</v>
      </c>
      <c r="R87" s="60">
        <v>4.0</v>
      </c>
      <c r="S87" s="60">
        <v>5.0</v>
      </c>
      <c r="T87" s="60">
        <v>3.0</v>
      </c>
      <c r="U87" s="60">
        <v>5.0</v>
      </c>
      <c r="V87" s="60">
        <v>4.0</v>
      </c>
      <c r="W87" s="48">
        <f t="shared" si="94"/>
        <v>41</v>
      </c>
      <c r="X87" s="68">
        <f t="shared" si="95"/>
        <v>80</v>
      </c>
      <c r="Y87" s="66">
        <f t="shared" si="96"/>
        <v>41</v>
      </c>
      <c r="Z87" s="66">
        <f t="shared" si="97"/>
        <v>27</v>
      </c>
      <c r="AA87" s="66">
        <f t="shared" si="98"/>
        <v>12</v>
      </c>
      <c r="AB87" s="66">
        <f t="shared" si="99"/>
        <v>4</v>
      </c>
      <c r="AC87" s="66">
        <f t="shared" si="100"/>
        <v>39</v>
      </c>
      <c r="AD87" s="66">
        <f t="shared" si="101"/>
        <v>26</v>
      </c>
      <c r="AE87" s="66">
        <f t="shared" si="102"/>
        <v>12</v>
      </c>
      <c r="AF87" s="66">
        <f t="shared" si="103"/>
        <v>3</v>
      </c>
    </row>
    <row r="88">
      <c r="A88" s="78" t="s">
        <v>24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16"/>
      <c r="M88" s="77">
        <f>IF(OR(M83=0,M84=0,M85=0,M86=0,M87=0),0,AC88)</f>
        <v>43</v>
      </c>
      <c r="N88" s="78" t="s">
        <v>24</v>
      </c>
      <c r="O88" s="8"/>
      <c r="P88" s="8"/>
      <c r="Q88" s="8"/>
      <c r="R88" s="8"/>
      <c r="S88" s="8"/>
      <c r="T88" s="8"/>
      <c r="U88" s="8"/>
      <c r="V88" s="16"/>
      <c r="W88" s="77">
        <f>IF(OR(W83=0,W84=0,W85=0,W86=0,W87=0),0,Y88)</f>
        <v>44</v>
      </c>
      <c r="X88" s="68">
        <f>IF(OR(X83=0,X84=0,X85=0,X86=0,X87=0),0,MAX(X83:X87))</f>
        <v>87</v>
      </c>
      <c r="Y88" s="218">
        <f>MAX(IF($X83=$X88,Y83,0),IF(X84=X88,Y84,0),IF(X85=X88,Y85,0),IF(X86=X88,Y86,0),IF(X87=X88,Y87,0))</f>
        <v>44</v>
      </c>
      <c r="Z88" s="219">
        <f>MAX(IF(AND($X83=$X88,$Y83=$Y88),$Z83,0),IF(AND($X84=$X88,$Y84=$Y88),$Z84,0),IF(AND($X85=$X88,$Y85=$Y88),$Z85,0),IF(AND($X86=$X88,$Y86=$Y88),$Z86,0),IF(AND($X87=$X88,$Y87=$Y88),$Z87,0))</f>
        <v>32</v>
      </c>
      <c r="AA88" s="219">
        <f>MAX(IF(AND($X83=$X88,$Y83=$Y88,$Z83=$Z88),$AA83,0),IF(AND($X84=$X88,$Y84=$Y88,$Z84=$Z88),$AA84,0),IF(AND($X85=$X88,$Y85=$Y88,$Z85=$Z88),$AA85,0),IF(AND($X86=$X88,$Y86=$Y88,$Z86=$Z88),$AA86,0),IF(AND($X87=$X88,$Y87=$Y88,$Z87=$Z88),$AA87,0))</f>
        <v>15</v>
      </c>
      <c r="AB88" s="219">
        <f>MAX(IF(AND($X83=$X88,$Y83=$Y88,$Z83=$Z88,$AA83=$AA88),$AB83,0),IF(AND($X84=$X88,$Y84=$Y88,$Z84=$Z88,$AA84=$AA88),$AB84,0),IF(AND($X85=$X88,$Y85=$Y88,$Z85=$Z88,$AA85=$AA88),$AB85,0),IF(AND($X86=$X88,$Y86=$Y88,$Z86=$Z88,$AA86=$AA88),$AB86,0),IF(AND($X87=$X88,$Y87=$Y88,$Z87=$Z88,$AA87=$AA88),$AB87,0))</f>
        <v>4</v>
      </c>
      <c r="AC88" s="219">
        <f>MAX(IF(AND($X83=$X88,$Y83=$Y88,$Z83=$Z88,$AA83=$AA88,$AB83=$AB88),$AC83,0),IF(AND($X84=$X88,$Y84=$Y88,$Z84=$Z88,$AA84=$AA88,$AB84=$AB88),$AC84,0),IF(AND($X85=$X88,$Y85=$Y88,$Z85=$Z88,$AA85=$AA88,$AB85=$AB88),$AC85,0),IF(AND($X86=$X88,$Y86=$Y88,$Z86=$Z88,$AA86=$AA88,$AB86=$AB88),$AC86,0),IF(AND($X87=$X88,$Y87=$Y88,$Z87=$Z88,$AA87=$AA88,$AB87=$AB88),$AC87,0))</f>
        <v>43</v>
      </c>
      <c r="AD88" s="219">
        <f>MAX(IF(AND($X83=$X88,$Y83=$Y88,$Z83=$Z88,$AA83=$AA88,$AB83=$AB88,$AC83=$AC88),$AD83,0),IF(AND($X84=$X88,$Y84=$Y88,$Z84=$Z88,$AA84=$AA88,$AB84=$AB88,$AC84=$AC88),$AD84,0),IF(AND($X85=$X88,$Y85=$Y88,$Z85=$Z88,$AA85=$AA88,$AB85=$AB88,$AC85=$AC88),$AD85,0),IF(AND($X86=$X88,$Y86=$Y88,$Z86=$Z88,$AA86=$AA88,$AB86=$AB88,$AC86=$AC88),$AD86,0),IF(AND($X87=$X88,$Y87=$Y88,$Z87=$Z88,$AA87=$AA88,$AB87=$AB88,$AC87=$AC88),$AD87,0))</f>
        <v>29</v>
      </c>
      <c r="AE88" s="219">
        <f>MAX(IF(AND($X83=$X88,$Y83=$Y88,$Z83=$Z88,$AA83=$AA88,$AB83=$AB88,$AC83=$AC88,$AD83=$AD88),$AE83,0),IF(AND($X84=$X88,$Y84=$Y88,$Z84=$Z88,$AA84=$AA88,$AB84=$AB88,$AC84=$AC88,$AD84=$AD88),$AE84,0),IF(AND($X85=$X88,$Y85=$Y88,$Z85=$Z88,$AA85=$AA88,$AB85=$AB88,$AC85=$AC88,$AD85=$AD88),$AE85,0),IF(AND($X86=$X88,$Y86=$Y88,$Z86=$Z88,$AA86=$AA88,$AB86=$AB88,$AC86=$AC88,$AD86=$AD88),$AE86,0),IF(AND($X87=$X88,$Y87=$Y88,$Z87=$Z88,$AA87=$AA88,$AB87=$AB88,$AC87=$AC88,$AD87=$AD88),$AE87,0))</f>
        <v>14</v>
      </c>
      <c r="AF88" s="220">
        <f>MAX(IF(AND($X83=$X88,$Y83=$Y88,$Z83=$Z88,$AA83=$AA88,$AB83=$AB88,$AC83=$AC88,$AD83=$AD88,$AE83=$AE88),$AF83,0),IF(AND($X84=$X88,$Y84=$Y88,$Z84=$Z88,$AA84=$AA88,$AB84=$AB88,$AC84=$AC88,$AD84=$AD88,$AE84=$AE88),$AF84,0),IF(AND($X85=$X88,$Y85=$Y88,$Z85=$Z88,$AA85=$AA88,$AB85=$AB88,$AC85=$AC88,$AD85=$AD88,$AE85=$AE88),$AF85,0),IF(AND($X86=$X88,$Y86=$Y88,$Z86=$Z88,$AA86=$AA88,$AB86=$AB88,$AC86=$AC88,$AD86=$AD88,$AE86=$AE88),$AF86,0),IF(AND($X87=$X88,$Y87=$Y88,$Z87=$Z88,$AA87=$AA88,$AB87=$AB88,$AC87=$AC88,$AD87=$AD88,$AE87=$AE88),$AF87,0))</f>
        <v>4</v>
      </c>
    </row>
    <row r="89">
      <c r="A89" s="221" t="s">
        <v>18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16"/>
      <c r="M89" s="94">
        <f>SUM(M83:M87)-M88</f>
        <v>165</v>
      </c>
      <c r="N89" s="221" t="s">
        <v>18</v>
      </c>
      <c r="O89" s="8"/>
      <c r="P89" s="8"/>
      <c r="Q89" s="8"/>
      <c r="R89" s="8"/>
      <c r="S89" s="8"/>
      <c r="T89" s="8"/>
      <c r="U89" s="8"/>
      <c r="V89" s="16"/>
      <c r="W89" s="94">
        <f t="shared" ref="W89:AF89" si="104">SUM(W83:W87)-W88</f>
        <v>161</v>
      </c>
      <c r="X89" s="95">
        <f t="shared" si="104"/>
        <v>326</v>
      </c>
      <c r="Y89" s="222">
        <f t="shared" si="104"/>
        <v>161</v>
      </c>
      <c r="Z89" s="223">
        <f t="shared" si="104"/>
        <v>110</v>
      </c>
      <c r="AA89" s="223">
        <f t="shared" si="104"/>
        <v>55</v>
      </c>
      <c r="AB89" s="223">
        <f t="shared" si="104"/>
        <v>20</v>
      </c>
      <c r="AC89" s="223">
        <f t="shared" si="104"/>
        <v>165</v>
      </c>
      <c r="AD89" s="223">
        <f t="shared" si="104"/>
        <v>107</v>
      </c>
      <c r="AE89" s="223">
        <f t="shared" si="104"/>
        <v>55</v>
      </c>
      <c r="AF89" s="224">
        <f t="shared" si="104"/>
        <v>17</v>
      </c>
    </row>
    <row r="90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157"/>
      <c r="N90" s="225"/>
      <c r="O90" s="225"/>
      <c r="P90" s="225"/>
      <c r="Q90" s="225"/>
      <c r="R90" s="225"/>
      <c r="S90" s="225"/>
      <c r="T90" s="225"/>
      <c r="U90" s="225"/>
      <c r="V90" s="225"/>
      <c r="W90" s="157"/>
      <c r="X90" s="159"/>
      <c r="Y90" s="226"/>
      <c r="Z90" s="226"/>
      <c r="AA90" s="226"/>
      <c r="AB90" s="226"/>
      <c r="AC90" s="226"/>
      <c r="AD90" s="226"/>
      <c r="AE90" s="226"/>
      <c r="AF90" s="226"/>
    </row>
    <row r="91">
      <c r="A91" s="6" t="s">
        <v>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ht="18.7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>
      <c r="A93" s="10">
        <v>43227.0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>
      <c r="A94" s="14" t="s">
        <v>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7" t="s">
        <v>6</v>
      </c>
      <c r="Y94" s="162" t="s">
        <v>3</v>
      </c>
      <c r="Z94" s="8"/>
      <c r="AA94" s="8"/>
      <c r="AB94" s="8"/>
      <c r="AC94" s="8"/>
      <c r="AD94" s="8"/>
      <c r="AE94" s="8"/>
      <c r="AF94" s="16"/>
    </row>
    <row r="9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8"/>
      <c r="Y95" s="22" t="s">
        <v>7</v>
      </c>
      <c r="Z95" s="22" t="s">
        <v>9</v>
      </c>
      <c r="AA95" s="22" t="s">
        <v>10</v>
      </c>
      <c r="AB95" s="22" t="s">
        <v>11</v>
      </c>
      <c r="AC95" s="22" t="s">
        <v>12</v>
      </c>
      <c r="AD95" s="22" t="s">
        <v>13</v>
      </c>
      <c r="AE95" s="22" t="s">
        <v>14</v>
      </c>
      <c r="AF95" s="22" t="s">
        <v>15</v>
      </c>
    </row>
    <row r="96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8"/>
      <c r="N96" s="27"/>
      <c r="O96" s="27"/>
      <c r="P96" s="27"/>
      <c r="Q96" s="27"/>
      <c r="R96" s="27"/>
      <c r="S96" s="27"/>
      <c r="T96" s="27"/>
      <c r="U96" s="27"/>
      <c r="V96" s="27"/>
      <c r="W96" s="28"/>
      <c r="X96" s="18"/>
      <c r="Y96" s="18"/>
      <c r="Z96" s="18"/>
      <c r="AA96" s="18"/>
      <c r="AB96" s="18"/>
      <c r="AC96" s="18"/>
      <c r="AD96" s="18"/>
      <c r="AE96" s="18"/>
      <c r="AF96" s="18"/>
    </row>
    <row r="97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3"/>
      <c r="N97" s="31"/>
      <c r="O97" s="31"/>
      <c r="P97" s="31"/>
      <c r="Q97" s="31"/>
      <c r="R97" s="31"/>
      <c r="S97" s="31"/>
      <c r="T97" s="31"/>
      <c r="U97" s="31"/>
      <c r="V97" s="31"/>
      <c r="W97" s="33"/>
      <c r="X97" s="18"/>
      <c r="Y97" s="18"/>
      <c r="Z97" s="18"/>
      <c r="AA97" s="18"/>
      <c r="AB97" s="18"/>
      <c r="AC97" s="18"/>
      <c r="AD97" s="18"/>
      <c r="AE97" s="18"/>
      <c r="AF97" s="18"/>
    </row>
    <row r="98">
      <c r="A98" s="30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3"/>
      <c r="N98" s="31"/>
      <c r="O98" s="31"/>
      <c r="P98" s="31"/>
      <c r="Q98" s="31"/>
      <c r="R98" s="31"/>
      <c r="S98" s="31"/>
      <c r="T98" s="31"/>
      <c r="U98" s="31"/>
      <c r="V98" s="31"/>
      <c r="W98" s="33"/>
      <c r="X98" s="18"/>
      <c r="Y98" s="18"/>
      <c r="Z98" s="18"/>
      <c r="AA98" s="18"/>
      <c r="AB98" s="18"/>
      <c r="AC98" s="18"/>
      <c r="AD98" s="18"/>
      <c r="AE98" s="18"/>
      <c r="AF98" s="18"/>
    </row>
    <row r="99">
      <c r="A99" s="35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42"/>
      <c r="N99" s="37"/>
      <c r="O99" s="37"/>
      <c r="P99" s="37"/>
      <c r="Q99" s="37"/>
      <c r="R99" s="37"/>
      <c r="S99" s="37"/>
      <c r="T99" s="37"/>
      <c r="U99" s="37"/>
      <c r="V99" s="37"/>
      <c r="W99" s="42"/>
      <c r="X99" s="29"/>
      <c r="Y99" s="29"/>
      <c r="Z99" s="29"/>
      <c r="AA99" s="29"/>
      <c r="AB99" s="29"/>
      <c r="AC99" s="29"/>
      <c r="AD99" s="29"/>
      <c r="AE99" s="29"/>
      <c r="AF99" s="29"/>
    </row>
    <row r="100">
      <c r="A100" s="227" t="s">
        <v>71</v>
      </c>
      <c r="B100" s="228" t="s">
        <v>72</v>
      </c>
      <c r="C100" s="16"/>
      <c r="D100" s="46">
        <v>1.0</v>
      </c>
      <c r="E100" s="46">
        <v>2.0</v>
      </c>
      <c r="F100" s="46">
        <v>3.0</v>
      </c>
      <c r="G100" s="46">
        <v>4.0</v>
      </c>
      <c r="H100" s="46">
        <v>5.0</v>
      </c>
      <c r="I100" s="46">
        <v>6.0</v>
      </c>
      <c r="J100" s="46">
        <v>7.0</v>
      </c>
      <c r="K100" s="46">
        <v>8.0</v>
      </c>
      <c r="L100" s="46">
        <v>9.0</v>
      </c>
      <c r="M100" s="47" t="s">
        <v>18</v>
      </c>
      <c r="N100" s="46">
        <v>10.0</v>
      </c>
      <c r="O100" s="46">
        <v>11.0</v>
      </c>
      <c r="P100" s="46">
        <v>12.0</v>
      </c>
      <c r="Q100" s="46">
        <v>13.0</v>
      </c>
      <c r="R100" s="46">
        <v>14.0</v>
      </c>
      <c r="S100" s="46">
        <v>15.0</v>
      </c>
      <c r="T100" s="46">
        <v>16.0</v>
      </c>
      <c r="U100" s="46">
        <v>17.0</v>
      </c>
      <c r="V100" s="46">
        <v>18.0</v>
      </c>
      <c r="W100" s="47" t="s">
        <v>18</v>
      </c>
      <c r="X100" s="229"/>
      <c r="Y100" s="230"/>
      <c r="Z100" s="230"/>
      <c r="AA100" s="230"/>
      <c r="AB100" s="230"/>
      <c r="AC100" s="230"/>
      <c r="AD100" s="230"/>
      <c r="AE100" s="230"/>
      <c r="AF100" s="231"/>
    </row>
    <row r="101">
      <c r="A101" s="232" t="str">
        <f t="shared" ref="A101:A105" si="105">A100</f>
        <v>LGB</v>
      </c>
      <c r="B101" s="56">
        <v>1.0</v>
      </c>
      <c r="C101" s="58" t="s">
        <v>73</v>
      </c>
      <c r="D101" s="60">
        <v>4.0</v>
      </c>
      <c r="E101" s="60">
        <v>4.0</v>
      </c>
      <c r="F101" s="60">
        <v>4.0</v>
      </c>
      <c r="G101" s="60">
        <v>3.0</v>
      </c>
      <c r="H101" s="60">
        <v>3.0</v>
      </c>
      <c r="I101" s="60">
        <v>4.0</v>
      </c>
      <c r="J101" s="60">
        <v>4.0</v>
      </c>
      <c r="K101" s="60">
        <v>5.0</v>
      </c>
      <c r="L101" s="60">
        <v>3.0</v>
      </c>
      <c r="M101" s="48">
        <f t="shared" ref="M101:M105" si="106">IF(OR(ISBLANK(C101),ISBLANK(D101),ISBLANK(E101),ISBLANK(F101),ISBLANK(G101),ISBLANK(H101),ISBLANK(I101),ISBLANK(J101),ISBLANK(K101),ISBLANK(L101)),0,SUM(D101:L101))</f>
        <v>34</v>
      </c>
      <c r="N101" s="60">
        <v>3.0</v>
      </c>
      <c r="O101" s="60">
        <v>4.0</v>
      </c>
      <c r="P101" s="60">
        <v>3.0</v>
      </c>
      <c r="Q101" s="60">
        <v>4.0</v>
      </c>
      <c r="R101" s="60">
        <v>5.0</v>
      </c>
      <c r="S101" s="60">
        <v>4.0</v>
      </c>
      <c r="T101" s="60">
        <v>2.0</v>
      </c>
      <c r="U101" s="60">
        <v>5.0</v>
      </c>
      <c r="V101" s="60">
        <v>4.0</v>
      </c>
      <c r="W101" s="48">
        <f t="shared" ref="W101:W105" si="107">IF(OR(ISBLANK(M101),ISBLANK(N101),ISBLANK(O101),ISBLANK(P101),ISBLANK(Q101),ISBLANK(R101),ISBLANK(S101),ISBLANK(T101),ISBLANK(U101),ISBLANK(V101)),0,SUM(N101:V101))</f>
        <v>34</v>
      </c>
      <c r="X101" s="64">
        <f t="shared" ref="X101:X105" si="108">M101+W101</f>
        <v>68</v>
      </c>
      <c r="Y101" s="66">
        <f t="shared" ref="Y101:Y105" si="109">W101</f>
        <v>34</v>
      </c>
      <c r="Z101" s="66">
        <f t="shared" ref="Z101:Z105" si="110">SUM(Q101:V101)</f>
        <v>24</v>
      </c>
      <c r="AA101" s="66">
        <f t="shared" ref="AA101:AA105" si="111">SUM(T101:V101)</f>
        <v>11</v>
      </c>
      <c r="AB101" s="66">
        <f t="shared" ref="AB101:AB105" si="112">V101</f>
        <v>4</v>
      </c>
      <c r="AC101" s="66">
        <f t="shared" ref="AC101:AC105" si="113">M101</f>
        <v>34</v>
      </c>
      <c r="AD101" s="66">
        <f t="shared" ref="AD101:AD105" si="114">SUM(G101:L101)</f>
        <v>22</v>
      </c>
      <c r="AE101" s="66">
        <f t="shared" ref="AE101:AE105" si="115">SUM(J101:L101)</f>
        <v>12</v>
      </c>
      <c r="AF101" s="66">
        <f t="shared" ref="AF101:AF105" si="116">L101</f>
        <v>3</v>
      </c>
    </row>
    <row r="102">
      <c r="A102" s="232" t="str">
        <f t="shared" si="105"/>
        <v>LGB</v>
      </c>
      <c r="B102" s="56">
        <v>2.0</v>
      </c>
      <c r="C102" s="58" t="s">
        <v>74</v>
      </c>
      <c r="D102" s="60">
        <v>5.0</v>
      </c>
      <c r="E102" s="60">
        <v>5.0</v>
      </c>
      <c r="F102" s="60">
        <v>4.0</v>
      </c>
      <c r="G102" s="60">
        <v>5.0</v>
      </c>
      <c r="H102" s="60">
        <v>3.0</v>
      </c>
      <c r="I102" s="60">
        <v>4.0</v>
      </c>
      <c r="J102" s="60">
        <v>6.0</v>
      </c>
      <c r="K102" s="60">
        <v>5.0</v>
      </c>
      <c r="L102" s="60">
        <v>3.0</v>
      </c>
      <c r="M102" s="48">
        <f t="shared" si="106"/>
        <v>40</v>
      </c>
      <c r="N102" s="60">
        <v>5.0</v>
      </c>
      <c r="O102" s="60">
        <v>5.0</v>
      </c>
      <c r="P102" s="60">
        <v>3.0</v>
      </c>
      <c r="Q102" s="60">
        <v>6.0</v>
      </c>
      <c r="R102" s="60">
        <v>5.0</v>
      </c>
      <c r="S102" s="60">
        <v>6.0</v>
      </c>
      <c r="T102" s="60">
        <v>2.0</v>
      </c>
      <c r="U102" s="60">
        <v>5.0</v>
      </c>
      <c r="V102" s="60">
        <v>4.0</v>
      </c>
      <c r="W102" s="48">
        <f t="shared" si="107"/>
        <v>41</v>
      </c>
      <c r="X102" s="68">
        <f t="shared" si="108"/>
        <v>81</v>
      </c>
      <c r="Y102" s="66">
        <f t="shared" si="109"/>
        <v>41</v>
      </c>
      <c r="Z102" s="66">
        <f t="shared" si="110"/>
        <v>28</v>
      </c>
      <c r="AA102" s="66">
        <f t="shared" si="111"/>
        <v>11</v>
      </c>
      <c r="AB102" s="66">
        <f t="shared" si="112"/>
        <v>4</v>
      </c>
      <c r="AC102" s="66">
        <f t="shared" si="113"/>
        <v>40</v>
      </c>
      <c r="AD102" s="66">
        <f t="shared" si="114"/>
        <v>26</v>
      </c>
      <c r="AE102" s="66">
        <f t="shared" si="115"/>
        <v>14</v>
      </c>
      <c r="AF102" s="66">
        <f t="shared" si="116"/>
        <v>3</v>
      </c>
    </row>
    <row r="103">
      <c r="A103" s="232" t="str">
        <f t="shared" si="105"/>
        <v>LGB</v>
      </c>
      <c r="B103" s="56">
        <v>3.0</v>
      </c>
      <c r="C103" s="58" t="s">
        <v>75</v>
      </c>
      <c r="D103" s="60">
        <v>5.0</v>
      </c>
      <c r="E103" s="60">
        <v>5.0</v>
      </c>
      <c r="F103" s="60">
        <v>5.0</v>
      </c>
      <c r="G103" s="60">
        <v>5.0</v>
      </c>
      <c r="H103" s="60">
        <v>3.0</v>
      </c>
      <c r="I103" s="60">
        <v>4.0</v>
      </c>
      <c r="J103" s="60">
        <v>5.0</v>
      </c>
      <c r="K103" s="60">
        <v>5.0</v>
      </c>
      <c r="L103" s="60">
        <v>4.0</v>
      </c>
      <c r="M103" s="48">
        <f t="shared" si="106"/>
        <v>41</v>
      </c>
      <c r="N103" s="60">
        <v>6.0</v>
      </c>
      <c r="O103" s="60">
        <v>4.0</v>
      </c>
      <c r="P103" s="60">
        <v>2.0</v>
      </c>
      <c r="Q103" s="60">
        <v>5.0</v>
      </c>
      <c r="R103" s="60">
        <v>5.0</v>
      </c>
      <c r="S103" s="60">
        <v>6.0</v>
      </c>
      <c r="T103" s="60">
        <v>4.0</v>
      </c>
      <c r="U103" s="60">
        <v>7.0</v>
      </c>
      <c r="V103" s="60">
        <v>4.0</v>
      </c>
      <c r="W103" s="48">
        <f t="shared" si="107"/>
        <v>43</v>
      </c>
      <c r="X103" s="68">
        <f t="shared" si="108"/>
        <v>84</v>
      </c>
      <c r="Y103" s="66">
        <f t="shared" si="109"/>
        <v>43</v>
      </c>
      <c r="Z103" s="66">
        <f t="shared" si="110"/>
        <v>31</v>
      </c>
      <c r="AA103" s="66">
        <f t="shared" si="111"/>
        <v>15</v>
      </c>
      <c r="AB103" s="66">
        <f t="shared" si="112"/>
        <v>4</v>
      </c>
      <c r="AC103" s="66">
        <f t="shared" si="113"/>
        <v>41</v>
      </c>
      <c r="AD103" s="66">
        <f t="shared" si="114"/>
        <v>26</v>
      </c>
      <c r="AE103" s="66">
        <f t="shared" si="115"/>
        <v>14</v>
      </c>
      <c r="AF103" s="66">
        <f t="shared" si="116"/>
        <v>4</v>
      </c>
    </row>
    <row r="104">
      <c r="A104" s="232" t="str">
        <f t="shared" si="105"/>
        <v>LGB</v>
      </c>
      <c r="B104" s="56">
        <v>4.0</v>
      </c>
      <c r="C104" s="58" t="s">
        <v>76</v>
      </c>
      <c r="D104" s="60">
        <v>4.0</v>
      </c>
      <c r="E104" s="60">
        <v>5.0</v>
      </c>
      <c r="F104" s="60">
        <v>5.0</v>
      </c>
      <c r="G104" s="60">
        <v>5.0</v>
      </c>
      <c r="H104" s="60">
        <v>4.0</v>
      </c>
      <c r="I104" s="60">
        <v>5.0</v>
      </c>
      <c r="J104" s="60">
        <v>5.0</v>
      </c>
      <c r="K104" s="60">
        <v>6.0</v>
      </c>
      <c r="L104" s="60">
        <v>5.0</v>
      </c>
      <c r="M104" s="48">
        <f t="shared" si="106"/>
        <v>44</v>
      </c>
      <c r="N104" s="60">
        <v>4.0</v>
      </c>
      <c r="O104" s="60">
        <v>4.0</v>
      </c>
      <c r="P104" s="60">
        <v>4.0</v>
      </c>
      <c r="Q104" s="60">
        <v>5.0</v>
      </c>
      <c r="R104" s="60">
        <v>6.0</v>
      </c>
      <c r="S104" s="60">
        <v>4.0</v>
      </c>
      <c r="T104" s="60">
        <v>3.0</v>
      </c>
      <c r="U104" s="60">
        <v>5.0</v>
      </c>
      <c r="V104" s="60">
        <v>5.0</v>
      </c>
      <c r="W104" s="48">
        <f t="shared" si="107"/>
        <v>40</v>
      </c>
      <c r="X104" s="68">
        <f t="shared" si="108"/>
        <v>84</v>
      </c>
      <c r="Y104" s="66">
        <f t="shared" si="109"/>
        <v>40</v>
      </c>
      <c r="Z104" s="66">
        <f t="shared" si="110"/>
        <v>28</v>
      </c>
      <c r="AA104" s="66">
        <f t="shared" si="111"/>
        <v>13</v>
      </c>
      <c r="AB104" s="66">
        <f t="shared" si="112"/>
        <v>5</v>
      </c>
      <c r="AC104" s="66">
        <f t="shared" si="113"/>
        <v>44</v>
      </c>
      <c r="AD104" s="66">
        <f t="shared" si="114"/>
        <v>30</v>
      </c>
      <c r="AE104" s="66">
        <f t="shared" si="115"/>
        <v>16</v>
      </c>
      <c r="AF104" s="66">
        <f t="shared" si="116"/>
        <v>5</v>
      </c>
    </row>
    <row r="105">
      <c r="A105" s="232" t="str">
        <f t="shared" si="105"/>
        <v>LGB</v>
      </c>
      <c r="B105" s="56">
        <v>5.0</v>
      </c>
      <c r="C105" s="58" t="s">
        <v>77</v>
      </c>
      <c r="D105" s="60">
        <v>5.0</v>
      </c>
      <c r="E105" s="60">
        <v>5.0</v>
      </c>
      <c r="F105" s="60">
        <v>7.0</v>
      </c>
      <c r="G105" s="60">
        <v>6.0</v>
      </c>
      <c r="H105" s="60">
        <v>6.0</v>
      </c>
      <c r="I105" s="60">
        <v>3.0</v>
      </c>
      <c r="J105" s="60">
        <v>6.0</v>
      </c>
      <c r="K105" s="60">
        <v>5.0</v>
      </c>
      <c r="L105" s="60">
        <v>4.0</v>
      </c>
      <c r="M105" s="48">
        <f t="shared" si="106"/>
        <v>47</v>
      </c>
      <c r="N105" s="60">
        <v>6.0</v>
      </c>
      <c r="O105" s="60">
        <v>7.0</v>
      </c>
      <c r="P105" s="60">
        <v>4.0</v>
      </c>
      <c r="Q105" s="60">
        <v>5.0</v>
      </c>
      <c r="R105" s="60">
        <v>6.0</v>
      </c>
      <c r="S105" s="60">
        <v>6.0</v>
      </c>
      <c r="T105" s="60">
        <v>3.0</v>
      </c>
      <c r="U105" s="60">
        <v>5.0</v>
      </c>
      <c r="V105" s="60">
        <v>5.0</v>
      </c>
      <c r="W105" s="48">
        <f t="shared" si="107"/>
        <v>47</v>
      </c>
      <c r="X105" s="68">
        <f t="shared" si="108"/>
        <v>94</v>
      </c>
      <c r="Y105" s="66">
        <f t="shared" si="109"/>
        <v>47</v>
      </c>
      <c r="Z105" s="66">
        <f t="shared" si="110"/>
        <v>30</v>
      </c>
      <c r="AA105" s="66">
        <f t="shared" si="111"/>
        <v>13</v>
      </c>
      <c r="AB105" s="66">
        <f t="shared" si="112"/>
        <v>5</v>
      </c>
      <c r="AC105" s="66">
        <f t="shared" si="113"/>
        <v>47</v>
      </c>
      <c r="AD105" s="66">
        <f t="shared" si="114"/>
        <v>30</v>
      </c>
      <c r="AE105" s="66">
        <f t="shared" si="115"/>
        <v>15</v>
      </c>
      <c r="AF105" s="66">
        <f t="shared" si="116"/>
        <v>4</v>
      </c>
    </row>
    <row r="106">
      <c r="A106" s="78" t="s">
        <v>24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6"/>
      <c r="M106" s="77">
        <f>IF(OR(M101=0,M102=0,M103=0,M104=0,M105=0),0,AC106)</f>
        <v>47</v>
      </c>
      <c r="N106" s="78" t="s">
        <v>24</v>
      </c>
      <c r="O106" s="8"/>
      <c r="P106" s="8"/>
      <c r="Q106" s="8"/>
      <c r="R106" s="8"/>
      <c r="S106" s="8"/>
      <c r="T106" s="8"/>
      <c r="U106" s="8"/>
      <c r="V106" s="16"/>
      <c r="W106" s="77">
        <f>IF(OR(W101=0,W102=0,W103=0,W104=0,W105=0),0,Y106)</f>
        <v>47</v>
      </c>
      <c r="X106" s="68">
        <f>IF(OR(X101=0,X102=0,X103=0,X104=0,X105=0),0,MAX(X101:X105))</f>
        <v>94</v>
      </c>
      <c r="Y106" s="233">
        <f>MAX(IF($X101=$X106,Y101,0),IF(X102=X106,Y102,0),IF(X103=X106,Y103,0),IF(X104=X106,Y104,0),IF(X105=X106,Y105,0))</f>
        <v>47</v>
      </c>
      <c r="Z106" s="234">
        <f>MAX(IF(AND($X101=$X106,$Y101=$Y106),$Z101,0),IF(AND($X102=$X106,$Y102=$Y106),$Z102,0),IF(AND($X103=$X106,$Y103=$Y106),$Z103,0),IF(AND($X104=$X106,$Y104=$Y106),$Z104,0),IF(AND($X105=$X106,$Y105=$Y106),$Z105,0))</f>
        <v>30</v>
      </c>
      <c r="AA106" s="234">
        <f>MAX(IF(AND($X101=$X106,$Y101=$Y106,$Z101=$Z106),$AA101,0),IF(AND($X102=$X106,$Y102=$Y106,$Z102=$Z106),$AA102,0),IF(AND($X103=$X106,$Y103=$Y106,$Z103=$Z106),$AA103,0),IF(AND($X104=$X106,$Y104=$Y106,$Z104=$Z106),$AA104,0),IF(AND($X105=$X106,$Y105=$Y106,$Z105=$Z106),$AA105,0))</f>
        <v>13</v>
      </c>
      <c r="AB106" s="234">
        <f>MAX(IF(AND($X101=$X106,$Y101=$Y106,$Z101=$Z106,$AA101=$AA106),$AB101,0),IF(AND($X102=$X106,$Y102=$Y106,$Z102=$Z106,$AA102=$AA106),$AB102,0),IF(AND($X103=$X106,$Y103=$Y106,$Z103=$Z106,$AA103=$AA106),$AB103,0),IF(AND($X104=$X106,$Y104=$Y106,$Z104=$Z106,$AA104=$AA106),$AB104,0),IF(AND($X105=$X106,$Y105=$Y106,$Z105=$Z106,$AA105=$AA106),$AB105,0))</f>
        <v>5</v>
      </c>
      <c r="AC106" s="234">
        <f>MAX(IF(AND($X101=$X106,$Y101=$Y106,$Z101=$Z106,$AA101=$AA106,$AB101=$AB106),$AC101,0),IF(AND($X102=$X106,$Y102=$Y106,$Z102=$Z106,$AA102=$AA106,$AB102=$AB106),$AC102,0),IF(AND($X103=$X106,$Y103=$Y106,$Z103=$Z106,$AA103=$AA106,$AB103=$AB106),$AC103,0),IF(AND($X104=$X106,$Y104=$Y106,$Z104=$Z106,$AA104=$AA106,$AB104=$AB106),$AC104,0),IF(AND($X105=$X106,$Y105=$Y106,$Z105=$Z106,$AA105=$AA106,$AB105=$AB106),$AC105,0))</f>
        <v>47</v>
      </c>
      <c r="AD106" s="234">
        <f>MAX(IF(AND($X101=$X106,$Y101=$Y106,$Z101=$Z106,$AA101=$AA106,$AB101=$AB106,$AC101=$AC106),$AD101,0),IF(AND($X102=$X106,$Y102=$Y106,$Z102=$Z106,$AA102=$AA106,$AB102=$AB106,$AC102=$AC106),$AD102,0),IF(AND($X103=$X106,$Y103=$Y106,$Z103=$Z106,$AA103=$AA106,$AB103=$AB106,$AC103=$AC106),$AD103,0),IF(AND($X104=$X106,$Y104=$Y106,$Z104=$Z106,$AA104=$AA106,$AB104=$AB106,$AC104=$AC106),$AD104,0),IF(AND($X105=$X106,$Y105=$Y106,$Z105=$Z106,$AA105=$AA106,$AB105=$AB106,$AC105=$AC106),$AD105,0))</f>
        <v>30</v>
      </c>
      <c r="AE106" s="234">
        <f>MAX(IF(AND($X101=$X106,$Y101=$Y106,$Z101=$Z106,$AA101=$AA106,$AB101=$AB106,$AC101=$AC106,$AD101=$AD106),$AE101,0),IF(AND($X102=$X106,$Y102=$Y106,$Z102=$Z106,$AA102=$AA106,$AB102=$AB106,$AC102=$AC106,$AD102=$AD106),$AE102,0),IF(AND($X103=$X106,$Y103=$Y106,$Z103=$Z106,$AA103=$AA106,$AB103=$AB106,$AC103=$AC106,$AD103=$AD106),$AE103,0),IF(AND($X104=$X106,$Y104=$Y106,$Z104=$Z106,$AA104=$AA106,$AB104=$AB106,$AC104=$AC106,$AD104=$AD106),$AE104,0),IF(AND($X105=$X106,$Y105=$Y106,$Z105=$Z106,$AA105=$AA106,$AB105=$AB106,$AC105=$AC106,$AD105=$AD106),$AE105,0))</f>
        <v>15</v>
      </c>
      <c r="AF106" s="236">
        <f>MAX(IF(AND($X101=$X106,$Y101=$Y106,$Z101=$Z106,$AA101=$AA106,$AB101=$AB106,$AC101=$AC106,$AD101=$AD106,$AE101=$AE106),$AF101,0),IF(AND($X102=$X106,$Y102=$Y106,$Z102=$Z106,$AA102=$AA106,$AB102=$AB106,$AC102=$AC106,$AD102=$AD106,$AE102=$AE106),$AF102,0),IF(AND($X103=$X106,$Y103=$Y106,$Z103=$Z106,$AA103=$AA106,$AB103=$AB106,$AC103=$AC106,$AD103=$AD106,$AE103=$AE106),$AF103,0),IF(AND($X104=$X106,$Y104=$Y106,$Z104=$Z106,$AA104=$AA106,$AB104=$AB106,$AC104=$AC106,$AD104=$AD106,$AE104=$AE106),$AF104,0),IF(AND($X105=$X106,$Y105=$Y106,$Z105=$Z106,$AA105=$AA106,$AB105=$AB106,$AC105=$AC106,$AD105=$AD106,$AE105=$AE106),$AF105,0))</f>
        <v>4</v>
      </c>
    </row>
    <row r="107">
      <c r="A107" s="237" t="s">
        <v>18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16"/>
      <c r="M107" s="94">
        <f>SUM(M101:M105)-M106</f>
        <v>159</v>
      </c>
      <c r="N107" s="237" t="s">
        <v>18</v>
      </c>
      <c r="O107" s="8"/>
      <c r="P107" s="8"/>
      <c r="Q107" s="8"/>
      <c r="R107" s="8"/>
      <c r="S107" s="8"/>
      <c r="T107" s="8"/>
      <c r="U107" s="8"/>
      <c r="V107" s="16"/>
      <c r="W107" s="94">
        <f t="shared" ref="W107:AF107" si="117">SUM(W101:W105)-W106</f>
        <v>158</v>
      </c>
      <c r="X107" s="95">
        <f t="shared" si="117"/>
        <v>317</v>
      </c>
      <c r="Y107" s="238">
        <f t="shared" si="117"/>
        <v>158</v>
      </c>
      <c r="Z107" s="239">
        <f t="shared" si="117"/>
        <v>111</v>
      </c>
      <c r="AA107" s="239">
        <f t="shared" si="117"/>
        <v>50</v>
      </c>
      <c r="AB107" s="239">
        <f t="shared" si="117"/>
        <v>17</v>
      </c>
      <c r="AC107" s="239">
        <f t="shared" si="117"/>
        <v>159</v>
      </c>
      <c r="AD107" s="239">
        <f t="shared" si="117"/>
        <v>104</v>
      </c>
      <c r="AE107" s="239">
        <f t="shared" si="117"/>
        <v>56</v>
      </c>
      <c r="AF107" s="240">
        <f t="shared" si="117"/>
        <v>15</v>
      </c>
    </row>
    <row r="108">
      <c r="A108" s="103"/>
      <c r="B108" s="104"/>
      <c r="C108" s="106"/>
      <c r="D108" s="103"/>
      <c r="E108" s="103"/>
      <c r="F108" s="103"/>
      <c r="G108" s="103"/>
      <c r="H108" s="103"/>
      <c r="I108" s="103"/>
      <c r="J108" s="103"/>
      <c r="K108" s="103"/>
      <c r="L108" s="103"/>
      <c r="M108" s="108"/>
      <c r="N108" s="103"/>
      <c r="O108" s="103"/>
      <c r="P108" s="103"/>
      <c r="Q108" s="103"/>
      <c r="R108" s="103"/>
      <c r="S108" s="103"/>
      <c r="T108" s="103"/>
      <c r="U108" s="103"/>
      <c r="V108" s="103"/>
      <c r="W108" s="108"/>
      <c r="X108" s="108"/>
      <c r="Y108" s="103"/>
      <c r="Z108" s="103"/>
      <c r="AA108" s="103"/>
      <c r="AB108" s="103"/>
      <c r="AC108" s="103"/>
      <c r="AD108" s="103"/>
      <c r="AE108" s="103"/>
      <c r="AF108" s="103"/>
    </row>
    <row r="109">
      <c r="A109" s="241" t="s">
        <v>78</v>
      </c>
      <c r="B109" s="242" t="s">
        <v>79</v>
      </c>
      <c r="C109" s="16"/>
      <c r="D109" s="46">
        <v>1.0</v>
      </c>
      <c r="E109" s="46">
        <v>2.0</v>
      </c>
      <c r="F109" s="46">
        <v>3.0</v>
      </c>
      <c r="G109" s="46">
        <v>4.0</v>
      </c>
      <c r="H109" s="46">
        <v>5.0</v>
      </c>
      <c r="I109" s="46">
        <v>6.0</v>
      </c>
      <c r="J109" s="46">
        <v>7.0</v>
      </c>
      <c r="K109" s="46">
        <v>8.0</v>
      </c>
      <c r="L109" s="46">
        <v>9.0</v>
      </c>
      <c r="M109" s="47" t="s">
        <v>18</v>
      </c>
      <c r="N109" s="46">
        <v>10.0</v>
      </c>
      <c r="O109" s="46">
        <v>11.0</v>
      </c>
      <c r="P109" s="46">
        <v>12.0</v>
      </c>
      <c r="Q109" s="46">
        <v>13.0</v>
      </c>
      <c r="R109" s="46">
        <v>14.0</v>
      </c>
      <c r="S109" s="46">
        <v>15.0</v>
      </c>
      <c r="T109" s="46">
        <v>16.0</v>
      </c>
      <c r="U109" s="46">
        <v>17.0</v>
      </c>
      <c r="V109" s="46">
        <v>18.0</v>
      </c>
      <c r="W109" s="47" t="s">
        <v>18</v>
      </c>
      <c r="X109" s="243"/>
      <c r="Y109" s="244"/>
      <c r="Z109" s="244"/>
      <c r="AA109" s="244"/>
      <c r="AB109" s="244"/>
      <c r="AC109" s="244"/>
      <c r="AD109" s="244"/>
      <c r="AE109" s="244"/>
      <c r="AF109" s="245"/>
    </row>
    <row r="110">
      <c r="A110" s="246" t="str">
        <f t="shared" ref="A110:A114" si="118">A109</f>
        <v>RH</v>
      </c>
      <c r="B110" s="56">
        <v>1.0</v>
      </c>
      <c r="C110" s="58" t="s">
        <v>80</v>
      </c>
      <c r="D110" s="60">
        <v>3.0</v>
      </c>
      <c r="E110" s="60">
        <v>9.0</v>
      </c>
      <c r="F110" s="60">
        <v>5.0</v>
      </c>
      <c r="G110" s="60">
        <v>6.0</v>
      </c>
      <c r="H110" s="60">
        <v>5.0</v>
      </c>
      <c r="I110" s="60">
        <v>6.0</v>
      </c>
      <c r="J110" s="60">
        <v>7.0</v>
      </c>
      <c r="K110" s="60">
        <v>6.0</v>
      </c>
      <c r="L110" s="60">
        <v>4.0</v>
      </c>
      <c r="M110" s="48">
        <f t="shared" ref="M110:M114" si="119">IF(OR(ISBLANK(C110),ISBLANK(D110),ISBLANK(E110),ISBLANK(F110),ISBLANK(G110),ISBLANK(H110),ISBLANK(I110),ISBLANK(J110),ISBLANK(K110),ISBLANK(L110)),0,SUM(D110:L110))</f>
        <v>51</v>
      </c>
      <c r="N110" s="60">
        <v>8.0</v>
      </c>
      <c r="O110" s="60">
        <v>5.0</v>
      </c>
      <c r="P110" s="60">
        <v>4.0</v>
      </c>
      <c r="Q110" s="60">
        <v>5.0</v>
      </c>
      <c r="R110" s="60">
        <v>6.0</v>
      </c>
      <c r="S110" s="60">
        <v>4.0</v>
      </c>
      <c r="T110" s="60">
        <v>4.0</v>
      </c>
      <c r="U110" s="60">
        <v>7.0</v>
      </c>
      <c r="V110" s="60">
        <v>5.0</v>
      </c>
      <c r="W110" s="48">
        <f t="shared" ref="W110:W114" si="120">IF(OR(ISBLANK(M110),ISBLANK(N110),ISBLANK(O110),ISBLANK(P110),ISBLANK(Q110),ISBLANK(R110),ISBLANK(S110),ISBLANK(T110),ISBLANK(U110),ISBLANK(V110)),0,SUM(N110:V110))</f>
        <v>48</v>
      </c>
      <c r="X110" s="64">
        <f t="shared" ref="X110:X114" si="121">M110+W110</f>
        <v>99</v>
      </c>
      <c r="Y110" s="66">
        <f t="shared" ref="Y110:Y114" si="122">W110</f>
        <v>48</v>
      </c>
      <c r="Z110" s="66">
        <f t="shared" ref="Z110:Z114" si="123">SUM(Q110:V110)</f>
        <v>31</v>
      </c>
      <c r="AA110" s="66">
        <f t="shared" ref="AA110:AA114" si="124">SUM(T110:V110)</f>
        <v>16</v>
      </c>
      <c r="AB110" s="66">
        <f t="shared" ref="AB110:AB114" si="125">V110</f>
        <v>5</v>
      </c>
      <c r="AC110" s="66">
        <f t="shared" ref="AC110:AC114" si="126">M110</f>
        <v>51</v>
      </c>
      <c r="AD110" s="66">
        <f t="shared" ref="AD110:AD114" si="127">SUM(G110:L110)</f>
        <v>34</v>
      </c>
      <c r="AE110" s="66">
        <f t="shared" ref="AE110:AE114" si="128">SUM(J110:L110)</f>
        <v>17</v>
      </c>
      <c r="AF110" s="66">
        <f t="shared" ref="AF110:AF114" si="129">L110</f>
        <v>4</v>
      </c>
    </row>
    <row r="111">
      <c r="A111" s="246" t="str">
        <f t="shared" si="118"/>
        <v>RH</v>
      </c>
      <c r="B111" s="56">
        <v>2.0</v>
      </c>
      <c r="C111" s="58" t="s">
        <v>81</v>
      </c>
      <c r="D111" s="60">
        <v>5.0</v>
      </c>
      <c r="E111" s="60">
        <v>6.0</v>
      </c>
      <c r="F111" s="60">
        <v>6.0</v>
      </c>
      <c r="G111" s="60">
        <v>6.0</v>
      </c>
      <c r="H111" s="60">
        <v>5.0</v>
      </c>
      <c r="I111" s="60">
        <v>5.0</v>
      </c>
      <c r="J111" s="60">
        <v>5.0</v>
      </c>
      <c r="K111" s="60">
        <v>5.0</v>
      </c>
      <c r="L111" s="60">
        <v>4.0</v>
      </c>
      <c r="M111" s="48">
        <f t="shared" si="119"/>
        <v>47</v>
      </c>
      <c r="N111" s="60">
        <v>6.0</v>
      </c>
      <c r="O111" s="60">
        <v>5.0</v>
      </c>
      <c r="P111" s="60">
        <v>5.0</v>
      </c>
      <c r="Q111" s="60">
        <v>5.0</v>
      </c>
      <c r="R111" s="60">
        <v>5.0</v>
      </c>
      <c r="S111" s="60">
        <v>5.0</v>
      </c>
      <c r="T111" s="60">
        <v>5.0</v>
      </c>
      <c r="U111" s="60">
        <v>5.0</v>
      </c>
      <c r="V111" s="60">
        <v>5.0</v>
      </c>
      <c r="W111" s="48">
        <f t="shared" si="120"/>
        <v>46</v>
      </c>
      <c r="X111" s="68">
        <f t="shared" si="121"/>
        <v>93</v>
      </c>
      <c r="Y111" s="66">
        <f t="shared" si="122"/>
        <v>46</v>
      </c>
      <c r="Z111" s="66">
        <f t="shared" si="123"/>
        <v>30</v>
      </c>
      <c r="AA111" s="66">
        <f t="shared" si="124"/>
        <v>15</v>
      </c>
      <c r="AB111" s="66">
        <f t="shared" si="125"/>
        <v>5</v>
      </c>
      <c r="AC111" s="66">
        <f t="shared" si="126"/>
        <v>47</v>
      </c>
      <c r="AD111" s="66">
        <f t="shared" si="127"/>
        <v>30</v>
      </c>
      <c r="AE111" s="66">
        <f t="shared" si="128"/>
        <v>14</v>
      </c>
      <c r="AF111" s="66">
        <f t="shared" si="129"/>
        <v>4</v>
      </c>
    </row>
    <row r="112">
      <c r="A112" s="246" t="str">
        <f t="shared" si="118"/>
        <v>RH</v>
      </c>
      <c r="B112" s="56">
        <v>3.0</v>
      </c>
      <c r="C112" s="58" t="s">
        <v>82</v>
      </c>
      <c r="D112" s="60">
        <v>5.0</v>
      </c>
      <c r="E112" s="60">
        <v>5.0</v>
      </c>
      <c r="F112" s="60">
        <v>5.0</v>
      </c>
      <c r="G112" s="60">
        <v>7.0</v>
      </c>
      <c r="H112" s="60">
        <v>4.0</v>
      </c>
      <c r="I112" s="60">
        <v>4.0</v>
      </c>
      <c r="J112" s="60">
        <v>8.0</v>
      </c>
      <c r="K112" s="60">
        <v>6.0</v>
      </c>
      <c r="L112" s="60">
        <v>6.0</v>
      </c>
      <c r="M112" s="48">
        <f t="shared" si="119"/>
        <v>50</v>
      </c>
      <c r="N112" s="60">
        <v>5.0</v>
      </c>
      <c r="O112" s="60">
        <v>5.0</v>
      </c>
      <c r="P112" s="60">
        <v>3.0</v>
      </c>
      <c r="Q112" s="60">
        <v>8.0</v>
      </c>
      <c r="R112" s="60">
        <v>6.0</v>
      </c>
      <c r="S112" s="60">
        <v>5.0</v>
      </c>
      <c r="T112" s="60">
        <v>4.0</v>
      </c>
      <c r="U112" s="60">
        <v>7.0</v>
      </c>
      <c r="V112" s="60">
        <v>6.0</v>
      </c>
      <c r="W112" s="48">
        <f t="shared" si="120"/>
        <v>49</v>
      </c>
      <c r="X112" s="68">
        <f t="shared" si="121"/>
        <v>99</v>
      </c>
      <c r="Y112" s="66">
        <f t="shared" si="122"/>
        <v>49</v>
      </c>
      <c r="Z112" s="66">
        <f t="shared" si="123"/>
        <v>36</v>
      </c>
      <c r="AA112" s="66">
        <f t="shared" si="124"/>
        <v>17</v>
      </c>
      <c r="AB112" s="66">
        <f t="shared" si="125"/>
        <v>6</v>
      </c>
      <c r="AC112" s="66">
        <f t="shared" si="126"/>
        <v>50</v>
      </c>
      <c r="AD112" s="66">
        <f t="shared" si="127"/>
        <v>35</v>
      </c>
      <c r="AE112" s="66">
        <f t="shared" si="128"/>
        <v>20</v>
      </c>
      <c r="AF112" s="66">
        <f t="shared" si="129"/>
        <v>6</v>
      </c>
    </row>
    <row r="113">
      <c r="A113" s="246" t="str">
        <f t="shared" si="118"/>
        <v>RH</v>
      </c>
      <c r="B113" s="56">
        <v>4.0</v>
      </c>
      <c r="C113" s="58" t="s">
        <v>83</v>
      </c>
      <c r="D113" s="60">
        <v>5.0</v>
      </c>
      <c r="E113" s="60">
        <v>6.0</v>
      </c>
      <c r="F113" s="60">
        <v>6.0</v>
      </c>
      <c r="G113" s="60">
        <v>6.0</v>
      </c>
      <c r="H113" s="60">
        <v>5.0</v>
      </c>
      <c r="I113" s="60">
        <v>7.0</v>
      </c>
      <c r="J113" s="60">
        <v>7.0</v>
      </c>
      <c r="K113" s="60">
        <v>6.0</v>
      </c>
      <c r="L113" s="60">
        <v>4.0</v>
      </c>
      <c r="M113" s="48">
        <f t="shared" si="119"/>
        <v>52</v>
      </c>
      <c r="N113" s="60">
        <v>6.0</v>
      </c>
      <c r="O113" s="60">
        <v>5.0</v>
      </c>
      <c r="P113" s="60">
        <v>3.0</v>
      </c>
      <c r="Q113" s="60">
        <v>9.0</v>
      </c>
      <c r="R113" s="60">
        <v>7.0</v>
      </c>
      <c r="S113" s="60">
        <v>3.0</v>
      </c>
      <c r="T113" s="60">
        <v>4.0</v>
      </c>
      <c r="U113" s="60">
        <v>8.0</v>
      </c>
      <c r="V113" s="60">
        <v>6.0</v>
      </c>
      <c r="W113" s="48">
        <f t="shared" si="120"/>
        <v>51</v>
      </c>
      <c r="X113" s="68">
        <f t="shared" si="121"/>
        <v>103</v>
      </c>
      <c r="Y113" s="66">
        <f t="shared" si="122"/>
        <v>51</v>
      </c>
      <c r="Z113" s="66">
        <f t="shared" si="123"/>
        <v>37</v>
      </c>
      <c r="AA113" s="66">
        <f t="shared" si="124"/>
        <v>18</v>
      </c>
      <c r="AB113" s="66">
        <f t="shared" si="125"/>
        <v>6</v>
      </c>
      <c r="AC113" s="66">
        <f t="shared" si="126"/>
        <v>52</v>
      </c>
      <c r="AD113" s="66">
        <f t="shared" si="127"/>
        <v>35</v>
      </c>
      <c r="AE113" s="66">
        <f t="shared" si="128"/>
        <v>17</v>
      </c>
      <c r="AF113" s="66">
        <f t="shared" si="129"/>
        <v>4</v>
      </c>
    </row>
    <row r="114">
      <c r="A114" s="246" t="str">
        <f t="shared" si="118"/>
        <v>RH</v>
      </c>
      <c r="B114" s="56">
        <v>5.0</v>
      </c>
      <c r="C114" s="58" t="s">
        <v>84</v>
      </c>
      <c r="D114" s="60">
        <v>7.0</v>
      </c>
      <c r="E114" s="60">
        <v>8.0</v>
      </c>
      <c r="F114" s="60">
        <v>6.0</v>
      </c>
      <c r="G114" s="60">
        <v>6.0</v>
      </c>
      <c r="H114" s="60">
        <v>5.0</v>
      </c>
      <c r="I114" s="60">
        <v>6.0</v>
      </c>
      <c r="J114" s="60">
        <v>5.0</v>
      </c>
      <c r="K114" s="60">
        <v>6.0</v>
      </c>
      <c r="L114" s="60">
        <v>6.0</v>
      </c>
      <c r="M114" s="48">
        <f t="shared" si="119"/>
        <v>55</v>
      </c>
      <c r="N114" s="60">
        <v>6.0</v>
      </c>
      <c r="O114" s="60">
        <v>4.0</v>
      </c>
      <c r="P114" s="60">
        <v>2.0</v>
      </c>
      <c r="Q114" s="60">
        <v>6.0</v>
      </c>
      <c r="R114" s="60">
        <v>6.0</v>
      </c>
      <c r="S114" s="60">
        <v>5.0</v>
      </c>
      <c r="T114" s="60">
        <v>6.0</v>
      </c>
      <c r="U114" s="60">
        <v>5.0</v>
      </c>
      <c r="V114" s="60">
        <v>8.0</v>
      </c>
      <c r="W114" s="48">
        <f t="shared" si="120"/>
        <v>48</v>
      </c>
      <c r="X114" s="68">
        <f t="shared" si="121"/>
        <v>103</v>
      </c>
      <c r="Y114" s="66">
        <f t="shared" si="122"/>
        <v>48</v>
      </c>
      <c r="Z114" s="66">
        <f t="shared" si="123"/>
        <v>36</v>
      </c>
      <c r="AA114" s="66">
        <f t="shared" si="124"/>
        <v>19</v>
      </c>
      <c r="AB114" s="66">
        <f t="shared" si="125"/>
        <v>8</v>
      </c>
      <c r="AC114" s="66">
        <f t="shared" si="126"/>
        <v>55</v>
      </c>
      <c r="AD114" s="66">
        <f t="shared" si="127"/>
        <v>34</v>
      </c>
      <c r="AE114" s="66">
        <f t="shared" si="128"/>
        <v>17</v>
      </c>
      <c r="AF114" s="66">
        <f t="shared" si="129"/>
        <v>6</v>
      </c>
    </row>
    <row r="115">
      <c r="A115" s="78" t="s">
        <v>24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6"/>
      <c r="M115" s="77">
        <f>IF(OR(M110=0,M111=0,M112=0,M113=0,M114=0),0,AC115)</f>
        <v>52</v>
      </c>
      <c r="N115" s="78" t="s">
        <v>24</v>
      </c>
      <c r="O115" s="8"/>
      <c r="P115" s="8"/>
      <c r="Q115" s="8"/>
      <c r="R115" s="8"/>
      <c r="S115" s="8"/>
      <c r="T115" s="8"/>
      <c r="U115" s="8"/>
      <c r="V115" s="16"/>
      <c r="W115" s="77">
        <f>IF(OR(W110=0,W111=0,W112=0,W113=0,W114=0),0,Y115)</f>
        <v>51</v>
      </c>
      <c r="X115" s="68">
        <f>IF(OR(X110=0,X111=0,X112=0,X113=0,X114=0),0,MAX(X110:X114))</f>
        <v>103</v>
      </c>
      <c r="Y115" s="247">
        <f>MAX(IF($X110=$X115,Y110,0),IF(X111=X115,Y111,0),IF(X112=X115,Y112,0),IF(X113=X115,Y113,0),IF(X114=X115,Y114,0))</f>
        <v>51</v>
      </c>
      <c r="Z115" s="248">
        <f>MAX(IF(AND($X110=$X115,$Y110=$Y115),$Z110,0),IF(AND($X111=$X115,$Y111=$Y115),$Z111,0),IF(AND($X112=$X115,$Y112=$Y115),$Z112,0),IF(AND($X113=$X115,$Y113=$Y115),$Z113,0),IF(AND($X114=$X115,$Y114=$Y115),$Z114,0))</f>
        <v>37</v>
      </c>
      <c r="AA115" s="248">
        <f>MAX(IF(AND($X110=$X115,$Y110=$Y115,$Z110=$Z115),$AA110,0),IF(AND($X111=$X115,$Y111=$Y115,$Z111=$Z115),$AA111,0),IF(AND($X112=$X115,$Y112=$Y115,$Z112=$Z115),$AA112,0),IF(AND($X113=$X115,$Y113=$Y115,$Z113=$Z115),$AA113,0),IF(AND($X114=$X115,$Y114=$Y115,$Z114=$Z115),$AA114,0))</f>
        <v>18</v>
      </c>
      <c r="AB115" s="248">
        <f>MAX(IF(AND($X110=$X115,$Y110=$Y115,$Z110=$Z115,$AA110=$AA115),$AB110,0),IF(AND($X111=$X115,$Y111=$Y115,$Z111=$Z115,$AA111=$AA115),$AB111,0),IF(AND($X112=$X115,$Y112=$Y115,$Z112=$Z115,$AA112=$AA115),$AB112,0),IF(AND($X113=$X115,$Y113=$Y115,$Z113=$Z115,$AA113=$AA115),$AB113,0),IF(AND($X114=$X115,$Y114=$Y115,$Z114=$Z115,$AA114=$AA115),$AB114,0))</f>
        <v>6</v>
      </c>
      <c r="AC115" s="248">
        <f>MAX(IF(AND($X110=$X115,$Y110=$Y115,$Z110=$Z115,$AA110=$AA115,$AB110=$AB115),$AC110,0),IF(AND($X111=$X115,$Y111=$Y115,$Z111=$Z115,$AA111=$AA115,$AB111=$AB115),$AC111,0),IF(AND($X112=$X115,$Y112=$Y115,$Z112=$Z115,$AA112=$AA115,$AB112=$AB115),$AC112,0),IF(AND($X113=$X115,$Y113=$Y115,$Z113=$Z115,$AA113=$AA115,$AB113=$AB115),$AC113,0),IF(AND($X114=$X115,$Y114=$Y115,$Z114=$Z115,$AA114=$AA115,$AB114=$AB115),$AC114,0))</f>
        <v>52</v>
      </c>
      <c r="AD115" s="248">
        <f>MAX(IF(AND($X110=$X115,$Y110=$Y115,$Z110=$Z115,$AA110=$AA115,$AB110=$AB115,$AC110=$AC115),$AD110,0),IF(AND($X111=$X115,$Y111=$Y115,$Z111=$Z115,$AA111=$AA115,$AB111=$AB115,$AC111=$AC115),$AD111,0),IF(AND($X112=$X115,$Y112=$Y115,$Z112=$Z115,$AA112=$AA115,$AB112=$AB115,$AC112=$AC115),$AD112,0),IF(AND($X113=$X115,$Y113=$Y115,$Z113=$Z115,$AA113=$AA115,$AB113=$AB115,$AC113=$AC115),$AD113,0),IF(AND($X114=$X115,$Y114=$Y115,$Z114=$Z115,$AA114=$AA115,$AB114=$AB115,$AC114=$AC115),$AD114,0))</f>
        <v>35</v>
      </c>
      <c r="AE115" s="248">
        <f>MAX(IF(AND($X110=$X115,$Y110=$Y115,$Z110=$Z115,$AA110=$AA115,$AB110=$AB115,$AC110=$AC115,$AD110=$AD115),$AE110,0),IF(AND($X111=$X115,$Y111=$Y115,$Z111=$Z115,$AA111=$AA115,$AB111=$AB115,$AC111=$AC115,$AD111=$AD115),$AE111,0),IF(AND($X112=$X115,$Y112=$Y115,$Z112=$Z115,$AA112=$AA115,$AB112=$AB115,$AC112=$AC115,$AD112=$AD115),$AE112,0),IF(AND($X113=$X115,$Y113=$Y115,$Z113=$Z115,$AA113=$AA115,$AB113=$AB115,$AC113=$AC115,$AD113=$AD115),$AE113,0),IF(AND($X114=$X115,$Y114=$Y115,$Z114=$Z115,$AA114=$AA115,$AB114=$AB115,$AC114=$AC115,$AD114=$AD115),$AE114,0))</f>
        <v>17</v>
      </c>
      <c r="AF115" s="249">
        <f>MAX(IF(AND($X110=$X115,$Y110=$Y115,$Z110=$Z115,$AA110=$AA115,$AB110=$AB115,$AC110=$AC115,$AD110=$AD115,$AE110=$AE115),$AF110,0),IF(AND($X111=$X115,$Y111=$Y115,$Z111=$Z115,$AA111=$AA115,$AB111=$AB115,$AC111=$AC115,$AD111=$AD115,$AE111=$AE115),$AF111,0),IF(AND($X112=$X115,$Y112=$Y115,$Z112=$Z115,$AA112=$AA115,$AB112=$AB115,$AC112=$AC115,$AD112=$AD115,$AE112=$AE115),$AF112,0),IF(AND($X113=$X115,$Y113=$Y115,$Z113=$Z115,$AA113=$AA115,$AB113=$AB115,$AC113=$AC115,$AD113=$AD115,$AE113=$AE115),$AF113,0),IF(AND($X114=$X115,$Y114=$Y115,$Z114=$Z115,$AA114=$AA115,$AB114=$AB115,$AC114=$AC115,$AD114=$AD115,$AE114=$AE115),$AF114,0))</f>
        <v>4</v>
      </c>
    </row>
    <row r="116">
      <c r="A116" s="250" t="s">
        <v>18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16"/>
      <c r="M116" s="94">
        <f>SUM(M110:M114)-M115</f>
        <v>203</v>
      </c>
      <c r="N116" s="250" t="s">
        <v>18</v>
      </c>
      <c r="O116" s="8"/>
      <c r="P116" s="8"/>
      <c r="Q116" s="8"/>
      <c r="R116" s="8"/>
      <c r="S116" s="8"/>
      <c r="T116" s="8"/>
      <c r="U116" s="8"/>
      <c r="V116" s="16"/>
      <c r="W116" s="94">
        <f t="shared" ref="W116:AF116" si="130">SUM(W110:W114)-W115</f>
        <v>191</v>
      </c>
      <c r="X116" s="95">
        <f t="shared" si="130"/>
        <v>394</v>
      </c>
      <c r="Y116" s="251">
        <f t="shared" si="130"/>
        <v>191</v>
      </c>
      <c r="Z116" s="252">
        <f t="shared" si="130"/>
        <v>133</v>
      </c>
      <c r="AA116" s="252">
        <f t="shared" si="130"/>
        <v>67</v>
      </c>
      <c r="AB116" s="252">
        <f t="shared" si="130"/>
        <v>24</v>
      </c>
      <c r="AC116" s="252">
        <f t="shared" si="130"/>
        <v>203</v>
      </c>
      <c r="AD116" s="252">
        <f t="shared" si="130"/>
        <v>133</v>
      </c>
      <c r="AE116" s="252">
        <f t="shared" si="130"/>
        <v>68</v>
      </c>
      <c r="AF116" s="253">
        <f t="shared" si="130"/>
        <v>20</v>
      </c>
    </row>
    <row r="117">
      <c r="A117" s="103"/>
      <c r="B117" s="104"/>
      <c r="C117" s="106"/>
      <c r="D117" s="103"/>
      <c r="E117" s="103"/>
      <c r="F117" s="103"/>
      <c r="G117" s="103"/>
      <c r="H117" s="103"/>
      <c r="I117" s="103"/>
      <c r="J117" s="103"/>
      <c r="K117" s="103"/>
      <c r="L117" s="103"/>
      <c r="M117" s="108"/>
      <c r="N117" s="103"/>
      <c r="O117" s="103"/>
      <c r="P117" s="103"/>
      <c r="Q117" s="103"/>
      <c r="R117" s="103"/>
      <c r="S117" s="103"/>
      <c r="T117" s="103"/>
      <c r="U117" s="103"/>
      <c r="V117" s="103"/>
      <c r="W117" s="108"/>
      <c r="X117" s="108"/>
      <c r="Y117" s="103"/>
      <c r="Z117" s="103"/>
      <c r="AA117" s="103"/>
      <c r="AB117" s="103"/>
      <c r="AC117" s="103"/>
      <c r="AD117" s="103"/>
      <c r="AE117" s="103"/>
      <c r="AF117" s="103"/>
    </row>
    <row r="118">
      <c r="A118" s="254" t="s">
        <v>85</v>
      </c>
      <c r="B118" s="255" t="s">
        <v>86</v>
      </c>
      <c r="C118" s="16"/>
      <c r="D118" s="46">
        <v>1.0</v>
      </c>
      <c r="E118" s="46">
        <v>2.0</v>
      </c>
      <c r="F118" s="46">
        <v>3.0</v>
      </c>
      <c r="G118" s="46">
        <v>4.0</v>
      </c>
      <c r="H118" s="46">
        <v>5.0</v>
      </c>
      <c r="I118" s="46">
        <v>6.0</v>
      </c>
      <c r="J118" s="46">
        <v>7.0</v>
      </c>
      <c r="K118" s="46">
        <v>8.0</v>
      </c>
      <c r="L118" s="46">
        <v>9.0</v>
      </c>
      <c r="M118" s="47" t="s">
        <v>18</v>
      </c>
      <c r="N118" s="46">
        <v>10.0</v>
      </c>
      <c r="O118" s="46">
        <v>11.0</v>
      </c>
      <c r="P118" s="46">
        <v>12.0</v>
      </c>
      <c r="Q118" s="46">
        <v>13.0</v>
      </c>
      <c r="R118" s="46">
        <v>14.0</v>
      </c>
      <c r="S118" s="46">
        <v>15.0</v>
      </c>
      <c r="T118" s="46">
        <v>16.0</v>
      </c>
      <c r="U118" s="46">
        <v>17.0</v>
      </c>
      <c r="V118" s="46">
        <v>18.0</v>
      </c>
      <c r="W118" s="47" t="s">
        <v>18</v>
      </c>
      <c r="X118" s="256"/>
      <c r="Y118" s="257"/>
      <c r="Z118" s="257"/>
      <c r="AA118" s="257"/>
      <c r="AB118" s="257"/>
      <c r="AC118" s="257"/>
      <c r="AD118" s="257"/>
      <c r="AE118" s="257"/>
      <c r="AF118" s="258"/>
    </row>
    <row r="119">
      <c r="A119" s="259" t="str">
        <f t="shared" ref="A119:A123" si="131">A118</f>
        <v>MUK</v>
      </c>
      <c r="B119" s="56">
        <v>1.0</v>
      </c>
      <c r="C119" s="58" t="s">
        <v>87</v>
      </c>
      <c r="D119" s="60">
        <v>5.0</v>
      </c>
      <c r="E119" s="60">
        <v>5.0</v>
      </c>
      <c r="F119" s="60">
        <v>5.0</v>
      </c>
      <c r="G119" s="60">
        <v>6.0</v>
      </c>
      <c r="H119" s="60">
        <v>3.0</v>
      </c>
      <c r="I119" s="60">
        <v>5.0</v>
      </c>
      <c r="J119" s="60">
        <v>4.0</v>
      </c>
      <c r="K119" s="60">
        <v>5.0</v>
      </c>
      <c r="L119" s="60">
        <v>3.0</v>
      </c>
      <c r="M119" s="48">
        <f t="shared" ref="M119:M123" si="132">IF(OR(ISBLANK(C119),ISBLANK(D119),ISBLANK(E119),ISBLANK(F119),ISBLANK(G119),ISBLANK(H119),ISBLANK(I119),ISBLANK(J119),ISBLANK(K119),ISBLANK(L119)),0,SUM(D119:L119))</f>
        <v>41</v>
      </c>
      <c r="N119" s="60">
        <v>4.0</v>
      </c>
      <c r="O119" s="60">
        <v>7.0</v>
      </c>
      <c r="P119" s="60">
        <v>3.0</v>
      </c>
      <c r="Q119" s="60">
        <v>5.0</v>
      </c>
      <c r="R119" s="60">
        <v>4.0</v>
      </c>
      <c r="S119" s="60">
        <v>6.0</v>
      </c>
      <c r="T119" s="60">
        <v>5.0</v>
      </c>
      <c r="U119" s="60">
        <v>5.0</v>
      </c>
      <c r="V119" s="60">
        <v>5.0</v>
      </c>
      <c r="W119" s="48">
        <f t="shared" ref="W119:W123" si="133">IF(OR(ISBLANK(M119),ISBLANK(N119),ISBLANK(O119),ISBLANK(P119),ISBLANK(Q119),ISBLANK(R119),ISBLANK(S119),ISBLANK(T119),ISBLANK(U119),ISBLANK(V119)),0,SUM(N119:V119))</f>
        <v>44</v>
      </c>
      <c r="X119" s="64">
        <f t="shared" ref="X119:X123" si="134">M119+W119</f>
        <v>85</v>
      </c>
      <c r="Y119" s="66">
        <f t="shared" ref="Y119:Y123" si="135">W119</f>
        <v>44</v>
      </c>
      <c r="Z119" s="66">
        <f t="shared" ref="Z119:Z123" si="136">SUM(Q119:V119)</f>
        <v>30</v>
      </c>
      <c r="AA119" s="66">
        <f t="shared" ref="AA119:AA123" si="137">SUM(T119:V119)</f>
        <v>15</v>
      </c>
      <c r="AB119" s="66">
        <f t="shared" ref="AB119:AB123" si="138">V119</f>
        <v>5</v>
      </c>
      <c r="AC119" s="66">
        <f t="shared" ref="AC119:AC123" si="139">M119</f>
        <v>41</v>
      </c>
      <c r="AD119" s="66">
        <f t="shared" ref="AD119:AD123" si="140">SUM(G119:L119)</f>
        <v>26</v>
      </c>
      <c r="AE119" s="66">
        <f t="shared" ref="AE119:AE123" si="141">SUM(J119:L119)</f>
        <v>12</v>
      </c>
      <c r="AF119" s="66">
        <f t="shared" ref="AF119:AF123" si="142">L119</f>
        <v>3</v>
      </c>
    </row>
    <row r="120">
      <c r="A120" s="259" t="str">
        <f t="shared" si="131"/>
        <v>MUK</v>
      </c>
      <c r="B120" s="56">
        <v>2.0</v>
      </c>
      <c r="C120" s="58" t="s">
        <v>88</v>
      </c>
      <c r="D120" s="60">
        <v>5.0</v>
      </c>
      <c r="E120" s="60">
        <v>4.0</v>
      </c>
      <c r="F120" s="60">
        <v>5.0</v>
      </c>
      <c r="G120" s="60">
        <v>4.0</v>
      </c>
      <c r="H120" s="60">
        <v>3.0</v>
      </c>
      <c r="I120" s="60">
        <v>4.0</v>
      </c>
      <c r="J120" s="60">
        <v>5.0</v>
      </c>
      <c r="K120" s="60">
        <v>6.0</v>
      </c>
      <c r="L120" s="60">
        <v>4.0</v>
      </c>
      <c r="M120" s="48">
        <f t="shared" si="132"/>
        <v>40</v>
      </c>
      <c r="N120" s="60">
        <v>3.0</v>
      </c>
      <c r="O120" s="60">
        <v>5.0</v>
      </c>
      <c r="P120" s="60">
        <v>3.0</v>
      </c>
      <c r="Q120" s="60">
        <v>5.0</v>
      </c>
      <c r="R120" s="60">
        <v>4.0</v>
      </c>
      <c r="S120" s="60">
        <v>5.0</v>
      </c>
      <c r="T120" s="60">
        <v>3.0</v>
      </c>
      <c r="U120" s="60">
        <v>4.0</v>
      </c>
      <c r="V120" s="60">
        <v>4.0</v>
      </c>
      <c r="W120" s="48">
        <f t="shared" si="133"/>
        <v>36</v>
      </c>
      <c r="X120" s="68">
        <f t="shared" si="134"/>
        <v>76</v>
      </c>
      <c r="Y120" s="66">
        <f t="shared" si="135"/>
        <v>36</v>
      </c>
      <c r="Z120" s="66">
        <f t="shared" si="136"/>
        <v>25</v>
      </c>
      <c r="AA120" s="66">
        <f t="shared" si="137"/>
        <v>11</v>
      </c>
      <c r="AB120" s="66">
        <f t="shared" si="138"/>
        <v>4</v>
      </c>
      <c r="AC120" s="66">
        <f t="shared" si="139"/>
        <v>40</v>
      </c>
      <c r="AD120" s="66">
        <f t="shared" si="140"/>
        <v>26</v>
      </c>
      <c r="AE120" s="66">
        <f t="shared" si="141"/>
        <v>15</v>
      </c>
      <c r="AF120" s="66">
        <f t="shared" si="142"/>
        <v>4</v>
      </c>
    </row>
    <row r="121">
      <c r="A121" s="259" t="str">
        <f t="shared" si="131"/>
        <v>MUK</v>
      </c>
      <c r="B121" s="56">
        <v>3.0</v>
      </c>
      <c r="C121" s="58" t="s">
        <v>89</v>
      </c>
      <c r="D121" s="60">
        <v>4.0</v>
      </c>
      <c r="E121" s="60">
        <v>7.0</v>
      </c>
      <c r="F121" s="60">
        <v>5.0</v>
      </c>
      <c r="G121" s="60">
        <v>6.0</v>
      </c>
      <c r="H121" s="60">
        <v>4.0</v>
      </c>
      <c r="I121" s="60">
        <v>5.0</v>
      </c>
      <c r="J121" s="60">
        <v>4.0</v>
      </c>
      <c r="K121" s="60">
        <v>4.0</v>
      </c>
      <c r="L121" s="60">
        <v>4.0</v>
      </c>
      <c r="M121" s="48">
        <f t="shared" si="132"/>
        <v>43</v>
      </c>
      <c r="N121" s="60">
        <v>4.0</v>
      </c>
      <c r="O121" s="60">
        <v>6.0</v>
      </c>
      <c r="P121" s="60">
        <v>4.0</v>
      </c>
      <c r="Q121" s="60">
        <v>6.0</v>
      </c>
      <c r="R121" s="60">
        <v>5.0</v>
      </c>
      <c r="S121" s="60">
        <v>4.0</v>
      </c>
      <c r="T121" s="60">
        <v>3.0</v>
      </c>
      <c r="U121" s="60">
        <v>5.0</v>
      </c>
      <c r="V121" s="60">
        <v>5.0</v>
      </c>
      <c r="W121" s="48">
        <f t="shared" si="133"/>
        <v>42</v>
      </c>
      <c r="X121" s="68">
        <f t="shared" si="134"/>
        <v>85</v>
      </c>
      <c r="Y121" s="66">
        <f t="shared" si="135"/>
        <v>42</v>
      </c>
      <c r="Z121" s="66">
        <f t="shared" si="136"/>
        <v>28</v>
      </c>
      <c r="AA121" s="66">
        <f t="shared" si="137"/>
        <v>13</v>
      </c>
      <c r="AB121" s="66">
        <f t="shared" si="138"/>
        <v>5</v>
      </c>
      <c r="AC121" s="66">
        <f t="shared" si="139"/>
        <v>43</v>
      </c>
      <c r="AD121" s="66">
        <f t="shared" si="140"/>
        <v>27</v>
      </c>
      <c r="AE121" s="66">
        <f t="shared" si="141"/>
        <v>12</v>
      </c>
      <c r="AF121" s="66">
        <f t="shared" si="142"/>
        <v>4</v>
      </c>
    </row>
    <row r="122">
      <c r="A122" s="259" t="str">
        <f t="shared" si="131"/>
        <v>MUK</v>
      </c>
      <c r="B122" s="56">
        <v>4.0</v>
      </c>
      <c r="C122" s="58" t="s">
        <v>90</v>
      </c>
      <c r="D122" s="60">
        <v>4.0</v>
      </c>
      <c r="E122" s="60">
        <v>5.0</v>
      </c>
      <c r="F122" s="60">
        <v>5.0</v>
      </c>
      <c r="G122" s="60">
        <v>5.0</v>
      </c>
      <c r="H122" s="60">
        <v>4.0</v>
      </c>
      <c r="I122" s="60">
        <v>5.0</v>
      </c>
      <c r="J122" s="60">
        <v>6.0</v>
      </c>
      <c r="K122" s="60">
        <v>4.0</v>
      </c>
      <c r="L122" s="60">
        <v>5.0</v>
      </c>
      <c r="M122" s="48">
        <f t="shared" si="132"/>
        <v>43</v>
      </c>
      <c r="N122" s="60">
        <v>5.0</v>
      </c>
      <c r="O122" s="60">
        <v>5.0</v>
      </c>
      <c r="P122" s="60">
        <v>5.0</v>
      </c>
      <c r="Q122" s="60">
        <v>7.0</v>
      </c>
      <c r="R122" s="60">
        <v>5.0</v>
      </c>
      <c r="S122" s="60">
        <v>4.0</v>
      </c>
      <c r="T122" s="60">
        <v>4.0</v>
      </c>
      <c r="U122" s="60">
        <v>5.0</v>
      </c>
      <c r="V122" s="60">
        <v>5.0</v>
      </c>
      <c r="W122" s="48">
        <f t="shared" si="133"/>
        <v>45</v>
      </c>
      <c r="X122" s="68">
        <f t="shared" si="134"/>
        <v>88</v>
      </c>
      <c r="Y122" s="66">
        <f t="shared" si="135"/>
        <v>45</v>
      </c>
      <c r="Z122" s="66">
        <f t="shared" si="136"/>
        <v>30</v>
      </c>
      <c r="AA122" s="66">
        <f t="shared" si="137"/>
        <v>14</v>
      </c>
      <c r="AB122" s="66">
        <f t="shared" si="138"/>
        <v>5</v>
      </c>
      <c r="AC122" s="66">
        <f t="shared" si="139"/>
        <v>43</v>
      </c>
      <c r="AD122" s="66">
        <f t="shared" si="140"/>
        <v>29</v>
      </c>
      <c r="AE122" s="66">
        <f t="shared" si="141"/>
        <v>15</v>
      </c>
      <c r="AF122" s="66">
        <f t="shared" si="142"/>
        <v>5</v>
      </c>
    </row>
    <row r="123">
      <c r="A123" s="259" t="str">
        <f t="shared" si="131"/>
        <v>MUK</v>
      </c>
      <c r="B123" s="56">
        <v>5.0</v>
      </c>
      <c r="C123" s="58" t="s">
        <v>91</v>
      </c>
      <c r="D123" s="60">
        <v>6.0</v>
      </c>
      <c r="E123" s="60">
        <v>5.0</v>
      </c>
      <c r="F123" s="60">
        <v>5.0</v>
      </c>
      <c r="G123" s="60">
        <v>5.0</v>
      </c>
      <c r="H123" s="60">
        <v>3.0</v>
      </c>
      <c r="I123" s="60">
        <v>6.0</v>
      </c>
      <c r="J123" s="60">
        <v>6.0</v>
      </c>
      <c r="K123" s="60">
        <v>7.0</v>
      </c>
      <c r="L123" s="60">
        <v>5.0</v>
      </c>
      <c r="M123" s="48">
        <f t="shared" si="132"/>
        <v>48</v>
      </c>
      <c r="N123" s="60">
        <v>5.0</v>
      </c>
      <c r="O123" s="60">
        <v>6.0</v>
      </c>
      <c r="P123" s="60">
        <v>3.0</v>
      </c>
      <c r="Q123" s="60">
        <v>5.0</v>
      </c>
      <c r="R123" s="60">
        <v>4.0</v>
      </c>
      <c r="S123" s="60">
        <v>4.0</v>
      </c>
      <c r="T123" s="60">
        <v>3.0</v>
      </c>
      <c r="U123" s="60">
        <v>6.0</v>
      </c>
      <c r="V123" s="60">
        <v>5.0</v>
      </c>
      <c r="W123" s="48">
        <f t="shared" si="133"/>
        <v>41</v>
      </c>
      <c r="X123" s="68">
        <f t="shared" si="134"/>
        <v>89</v>
      </c>
      <c r="Y123" s="66">
        <f t="shared" si="135"/>
        <v>41</v>
      </c>
      <c r="Z123" s="66">
        <f t="shared" si="136"/>
        <v>27</v>
      </c>
      <c r="AA123" s="66">
        <f t="shared" si="137"/>
        <v>14</v>
      </c>
      <c r="AB123" s="66">
        <f t="shared" si="138"/>
        <v>5</v>
      </c>
      <c r="AC123" s="66">
        <f t="shared" si="139"/>
        <v>48</v>
      </c>
      <c r="AD123" s="66">
        <f t="shared" si="140"/>
        <v>32</v>
      </c>
      <c r="AE123" s="66">
        <f t="shared" si="141"/>
        <v>18</v>
      </c>
      <c r="AF123" s="66">
        <f t="shared" si="142"/>
        <v>5</v>
      </c>
    </row>
    <row r="124">
      <c r="A124" s="78" t="s">
        <v>24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16"/>
      <c r="M124" s="77">
        <f>IF(OR(M119=0,M120=0,M121=0,M122=0,M123=0),0,AC124)</f>
        <v>48</v>
      </c>
      <c r="N124" s="78" t="s">
        <v>24</v>
      </c>
      <c r="O124" s="8"/>
      <c r="P124" s="8"/>
      <c r="Q124" s="8"/>
      <c r="R124" s="8"/>
      <c r="S124" s="8"/>
      <c r="T124" s="8"/>
      <c r="U124" s="8"/>
      <c r="V124" s="16"/>
      <c r="W124" s="77">
        <f>IF(OR(W119=0,W120=0,W121=0,W122=0,W123=0),0,Y124)</f>
        <v>41</v>
      </c>
      <c r="X124" s="68">
        <f>IF(OR(X119=0,X120=0,X121=0,X122=0,X123=0),0,MAX(X119:X123))</f>
        <v>89</v>
      </c>
      <c r="Y124" s="260">
        <f>MAX(IF($X119=$X124,Y119,0),IF(X120=X124,Y120,0),IF(X121=X124,Y121,0),IF(X122=X124,Y122,0),IF(X123=X124,Y123,0))</f>
        <v>41</v>
      </c>
      <c r="Z124" s="261">
        <f>MAX(IF(AND($X119=$X124,$Y119=$Y124),$Z119,0),IF(AND($X120=$X124,$Y120=$Y124),$Z120,0),IF(AND($X121=$X124,$Y121=$Y124),$Z121,0),IF(AND($X122=$X124,$Y122=$Y124),$Z122,0),IF(AND($X123=$X124,$Y123=$Y124),$Z123,0))</f>
        <v>27</v>
      </c>
      <c r="AA124" s="261">
        <f>MAX(IF(AND($X119=$X124,$Y119=$Y124,$Z119=$Z124),$AA119,0),IF(AND($X120=$X124,$Y120=$Y124,$Z120=$Z124),$AA120,0),IF(AND($X121=$X124,$Y121=$Y124,$Z121=$Z124),$AA121,0),IF(AND($X122=$X124,$Y122=$Y124,$Z122=$Z124),$AA122,0),IF(AND($X123=$X124,$Y123=$Y124,$Z123=$Z124),$AA123,0))</f>
        <v>14</v>
      </c>
      <c r="AB124" s="261">
        <f>MAX(IF(AND($X119=$X124,$Y119=$Y124,$Z119=$Z124,$AA119=$AA124),$AB119,0),IF(AND($X120=$X124,$Y120=$Y124,$Z120=$Z124,$AA120=$AA124),$AB120,0),IF(AND($X121=$X124,$Y121=$Y124,$Z121=$Z124,$AA121=$AA124),$AB121,0),IF(AND($X122=$X124,$Y122=$Y124,$Z122=$Z124,$AA122=$AA124),$AB122,0),IF(AND($X123=$X124,$Y123=$Y124,$Z123=$Z124,$AA123=$AA124),$AB123,0))</f>
        <v>5</v>
      </c>
      <c r="AC124" s="261">
        <f>MAX(IF(AND($X119=$X124,$Y119=$Y124,$Z119=$Z124,$AA119=$AA124,$AB119=$AB124),$AC119,0),IF(AND($X120=$X124,$Y120=$Y124,$Z120=$Z124,$AA120=$AA124,$AB120=$AB124),$AC120,0),IF(AND($X121=$X124,$Y121=$Y124,$Z121=$Z124,$AA121=$AA124,$AB121=$AB124),$AC121,0),IF(AND($X122=$X124,$Y122=$Y124,$Z122=$Z124,$AA122=$AA124,$AB122=$AB124),$AC122,0),IF(AND($X123=$X124,$Y123=$Y124,$Z123=$Z124,$AA123=$AA124,$AB123=$AB124),$AC123,0))</f>
        <v>48</v>
      </c>
      <c r="AD124" s="261">
        <f>MAX(IF(AND($X119=$X124,$Y119=$Y124,$Z119=$Z124,$AA119=$AA124,$AB119=$AB124,$AC119=$AC124),$AD119,0),IF(AND($X120=$X124,$Y120=$Y124,$Z120=$Z124,$AA120=$AA124,$AB120=$AB124,$AC120=$AC124),$AD120,0),IF(AND($X121=$X124,$Y121=$Y124,$Z121=$Z124,$AA121=$AA124,$AB121=$AB124,$AC121=$AC124),$AD121,0),IF(AND($X122=$X124,$Y122=$Y124,$Z122=$Z124,$AA122=$AA124,$AB122=$AB124,$AC122=$AC124),$AD122,0),IF(AND($X123=$X124,$Y123=$Y124,$Z123=$Z124,$AA123=$AA124,$AB123=$AB124,$AC123=$AC124),$AD123,0))</f>
        <v>32</v>
      </c>
      <c r="AE124" s="261">
        <f>MAX(IF(AND($X119=$X124,$Y119=$Y124,$Z119=$Z124,$AA119=$AA124,$AB119=$AB124,$AC119=$AC124,$AD119=$AD124),$AE119,0),IF(AND($X120=$X124,$Y120=$Y124,$Z120=$Z124,$AA120=$AA124,$AB120=$AB124,$AC120=$AC124,$AD120=$AD124),$AE120,0),IF(AND($X121=$X124,$Y121=$Y124,$Z121=$Z124,$AA121=$AA124,$AB121=$AB124,$AC121=$AC124,$AD121=$AD124),$AE121,0),IF(AND($X122=$X124,$Y122=$Y124,$Z122=$Z124,$AA122=$AA124,$AB122=$AB124,$AC122=$AC124,$AD122=$AD124),$AE122,0),IF(AND($X123=$X124,$Y123=$Y124,$Z123=$Z124,$AA123=$AA124,$AB123=$AB124,$AC123=$AC124,$AD123=$AD124),$AE123,0))</f>
        <v>18</v>
      </c>
      <c r="AF124" s="262">
        <f>MAX(IF(AND($X119=$X124,$Y119=$Y124,$Z119=$Z124,$AA119=$AA124,$AB119=$AB124,$AC119=$AC124,$AD119=$AD124,$AE119=$AE124),$AF119,0),IF(AND($X120=$X124,$Y120=$Y124,$Z120=$Z124,$AA120=$AA124,$AB120=$AB124,$AC120=$AC124,$AD120=$AD124,$AE120=$AE124),$AF120,0),IF(AND($X121=$X124,$Y121=$Y124,$Z121=$Z124,$AA121=$AA124,$AB121=$AB124,$AC121=$AC124,$AD121=$AD124,$AE121=$AE124),$AF121,0),IF(AND($X122=$X124,$Y122=$Y124,$Z122=$Z124,$AA122=$AA124,$AB122=$AB124,$AC122=$AC124,$AD122=$AD124,$AE122=$AE124),$AF122,0),IF(AND($X123=$X124,$Y123=$Y124,$Z123=$Z124,$AA123=$AA124,$AB123=$AB124,$AC123=$AC124,$AD123=$AD124,$AE123=$AE124),$AF123,0))</f>
        <v>5</v>
      </c>
    </row>
    <row r="125">
      <c r="A125" s="263" t="s">
        <v>18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16"/>
      <c r="M125" s="94">
        <f>SUM(M119:M123)-M124</f>
        <v>167</v>
      </c>
      <c r="N125" s="263" t="s">
        <v>18</v>
      </c>
      <c r="O125" s="8"/>
      <c r="P125" s="8"/>
      <c r="Q125" s="8"/>
      <c r="R125" s="8"/>
      <c r="S125" s="8"/>
      <c r="T125" s="8"/>
      <c r="U125" s="8"/>
      <c r="V125" s="16"/>
      <c r="W125" s="94">
        <f t="shared" ref="W125:AF125" si="143">SUM(W119:W123)-W124</f>
        <v>167</v>
      </c>
      <c r="X125" s="95">
        <f t="shared" si="143"/>
        <v>334</v>
      </c>
      <c r="Y125" s="264">
        <f t="shared" si="143"/>
        <v>167</v>
      </c>
      <c r="Z125" s="265">
        <f t="shared" si="143"/>
        <v>113</v>
      </c>
      <c r="AA125" s="265">
        <f t="shared" si="143"/>
        <v>53</v>
      </c>
      <c r="AB125" s="265">
        <f t="shared" si="143"/>
        <v>19</v>
      </c>
      <c r="AC125" s="265">
        <f t="shared" si="143"/>
        <v>167</v>
      </c>
      <c r="AD125" s="265">
        <f t="shared" si="143"/>
        <v>108</v>
      </c>
      <c r="AE125" s="265">
        <f t="shared" si="143"/>
        <v>54</v>
      </c>
      <c r="AF125" s="266">
        <f t="shared" si="143"/>
        <v>16</v>
      </c>
    </row>
    <row r="126">
      <c r="A126" s="103"/>
      <c r="B126" s="104"/>
      <c r="C126" s="106"/>
      <c r="D126" s="103"/>
      <c r="E126" s="103"/>
      <c r="F126" s="103"/>
      <c r="G126" s="103"/>
      <c r="H126" s="103"/>
      <c r="I126" s="103"/>
      <c r="J126" s="103"/>
      <c r="K126" s="103"/>
      <c r="L126" s="103"/>
      <c r="M126" s="108"/>
      <c r="N126" s="103"/>
      <c r="O126" s="103"/>
      <c r="P126" s="103"/>
      <c r="Q126" s="103"/>
      <c r="R126" s="103"/>
      <c r="S126" s="103"/>
      <c r="T126" s="103"/>
      <c r="U126" s="103"/>
      <c r="V126" s="103"/>
      <c r="W126" s="108"/>
      <c r="X126" s="108"/>
      <c r="Y126" s="103"/>
      <c r="Z126" s="103"/>
      <c r="AA126" s="103"/>
      <c r="AB126" s="103"/>
      <c r="AC126" s="103"/>
      <c r="AD126" s="103"/>
      <c r="AE126" s="103"/>
      <c r="AF126" s="103"/>
    </row>
    <row r="127">
      <c r="A127" s="267" t="s">
        <v>92</v>
      </c>
      <c r="B127" s="268" t="s">
        <v>93</v>
      </c>
      <c r="C127" s="16"/>
      <c r="D127" s="46">
        <v>1.0</v>
      </c>
      <c r="E127" s="46">
        <v>2.0</v>
      </c>
      <c r="F127" s="46">
        <v>3.0</v>
      </c>
      <c r="G127" s="46">
        <v>4.0</v>
      </c>
      <c r="H127" s="46">
        <v>5.0</v>
      </c>
      <c r="I127" s="46">
        <v>6.0</v>
      </c>
      <c r="J127" s="46">
        <v>7.0</v>
      </c>
      <c r="K127" s="46">
        <v>8.0</v>
      </c>
      <c r="L127" s="46">
        <v>9.0</v>
      </c>
      <c r="M127" s="47" t="s">
        <v>18</v>
      </c>
      <c r="N127" s="46">
        <v>10.0</v>
      </c>
      <c r="O127" s="46">
        <v>11.0</v>
      </c>
      <c r="P127" s="46">
        <v>12.0</v>
      </c>
      <c r="Q127" s="46">
        <v>13.0</v>
      </c>
      <c r="R127" s="46">
        <v>14.0</v>
      </c>
      <c r="S127" s="46">
        <v>15.0</v>
      </c>
      <c r="T127" s="46">
        <v>16.0</v>
      </c>
      <c r="U127" s="46">
        <v>17.0</v>
      </c>
      <c r="V127" s="46">
        <v>18.0</v>
      </c>
      <c r="W127" s="47" t="s">
        <v>18</v>
      </c>
      <c r="X127" s="167"/>
      <c r="Y127" s="168"/>
      <c r="Z127" s="168"/>
      <c r="AA127" s="168"/>
      <c r="AB127" s="168"/>
      <c r="AC127" s="168"/>
      <c r="AD127" s="168"/>
      <c r="AE127" s="168"/>
      <c r="AF127" s="169"/>
    </row>
    <row r="128">
      <c r="A128" s="269" t="str">
        <f t="shared" ref="A128:A132" si="144">A127</f>
        <v>MUS</v>
      </c>
      <c r="B128" s="56">
        <v>1.0</v>
      </c>
      <c r="C128" s="58" t="s">
        <v>94</v>
      </c>
      <c r="D128" s="60">
        <v>6.0</v>
      </c>
      <c r="E128" s="60">
        <v>6.0</v>
      </c>
      <c r="F128" s="60">
        <v>6.0</v>
      </c>
      <c r="G128" s="60">
        <v>5.0</v>
      </c>
      <c r="H128" s="60">
        <v>4.0</v>
      </c>
      <c r="I128" s="60">
        <v>5.0</v>
      </c>
      <c r="J128" s="60">
        <v>6.0</v>
      </c>
      <c r="K128" s="60">
        <v>4.0</v>
      </c>
      <c r="L128" s="60">
        <v>3.0</v>
      </c>
      <c r="M128" s="48">
        <f t="shared" ref="M128:M132" si="145">IF(OR(ISBLANK(C128),ISBLANK(D128),ISBLANK(E128),ISBLANK(F128),ISBLANK(G128),ISBLANK(H128),ISBLANK(I128),ISBLANK(J128),ISBLANK(K128),ISBLANK(L128)),0,SUM(D128:L128))</f>
        <v>45</v>
      </c>
      <c r="N128" s="60">
        <v>5.0</v>
      </c>
      <c r="O128" s="60">
        <v>5.0</v>
      </c>
      <c r="P128" s="60">
        <v>3.0</v>
      </c>
      <c r="Q128" s="60">
        <v>5.0</v>
      </c>
      <c r="R128" s="60">
        <v>4.0</v>
      </c>
      <c r="S128" s="60">
        <v>4.0</v>
      </c>
      <c r="T128" s="60">
        <v>4.0</v>
      </c>
      <c r="U128" s="60">
        <v>4.0</v>
      </c>
      <c r="V128" s="60">
        <v>4.0</v>
      </c>
      <c r="W128" s="48">
        <f t="shared" ref="W128:W132" si="146">IF(OR(ISBLANK(M128),ISBLANK(N128),ISBLANK(O128),ISBLANK(P128),ISBLANK(Q128),ISBLANK(R128),ISBLANK(S128),ISBLANK(T128),ISBLANK(U128),ISBLANK(V128)),0,SUM(N128:V128))</f>
        <v>38</v>
      </c>
      <c r="X128" s="64">
        <f t="shared" ref="X128:X132" si="147">M128+W128</f>
        <v>83</v>
      </c>
      <c r="Y128" s="66">
        <f t="shared" ref="Y128:Y132" si="148">W128</f>
        <v>38</v>
      </c>
      <c r="Z128" s="66">
        <f t="shared" ref="Z128:Z132" si="149">SUM(Q128:V128)</f>
        <v>25</v>
      </c>
      <c r="AA128" s="66">
        <f t="shared" ref="AA128:AA132" si="150">SUM(T128:V128)</f>
        <v>12</v>
      </c>
      <c r="AB128" s="66">
        <f t="shared" ref="AB128:AB132" si="151">V128</f>
        <v>4</v>
      </c>
      <c r="AC128" s="66">
        <f t="shared" ref="AC128:AC132" si="152">M128</f>
        <v>45</v>
      </c>
      <c r="AD128" s="66">
        <f t="shared" ref="AD128:AD132" si="153">SUM(G128:L128)</f>
        <v>27</v>
      </c>
      <c r="AE128" s="66">
        <f t="shared" ref="AE128:AE132" si="154">SUM(J128:L128)</f>
        <v>13</v>
      </c>
      <c r="AF128" s="66">
        <f t="shared" ref="AF128:AF132" si="155">L128</f>
        <v>3</v>
      </c>
    </row>
    <row r="129">
      <c r="A129" s="269" t="str">
        <f t="shared" si="144"/>
        <v>MUS</v>
      </c>
      <c r="B129" s="56">
        <v>2.0</v>
      </c>
      <c r="C129" s="58" t="s">
        <v>95</v>
      </c>
      <c r="D129" s="60">
        <v>5.0</v>
      </c>
      <c r="E129" s="60">
        <v>5.0</v>
      </c>
      <c r="F129" s="60">
        <v>6.0</v>
      </c>
      <c r="G129" s="60">
        <v>4.0</v>
      </c>
      <c r="H129" s="60">
        <v>4.0</v>
      </c>
      <c r="I129" s="60">
        <v>5.0</v>
      </c>
      <c r="J129" s="60">
        <v>5.0</v>
      </c>
      <c r="K129" s="60">
        <v>5.0</v>
      </c>
      <c r="L129" s="60">
        <v>4.0</v>
      </c>
      <c r="M129" s="48">
        <f t="shared" si="145"/>
        <v>43</v>
      </c>
      <c r="N129" s="60">
        <v>5.0</v>
      </c>
      <c r="O129" s="60">
        <v>5.0</v>
      </c>
      <c r="P129" s="60">
        <v>4.0</v>
      </c>
      <c r="Q129" s="60">
        <v>6.0</v>
      </c>
      <c r="R129" s="60">
        <v>3.0</v>
      </c>
      <c r="S129" s="60">
        <v>4.0</v>
      </c>
      <c r="T129" s="60">
        <v>4.0</v>
      </c>
      <c r="U129" s="60">
        <v>4.0</v>
      </c>
      <c r="V129" s="60">
        <v>5.0</v>
      </c>
      <c r="W129" s="48">
        <f t="shared" si="146"/>
        <v>40</v>
      </c>
      <c r="X129" s="68">
        <f t="shared" si="147"/>
        <v>83</v>
      </c>
      <c r="Y129" s="66">
        <f t="shared" si="148"/>
        <v>40</v>
      </c>
      <c r="Z129" s="66">
        <f t="shared" si="149"/>
        <v>26</v>
      </c>
      <c r="AA129" s="66">
        <f t="shared" si="150"/>
        <v>13</v>
      </c>
      <c r="AB129" s="66">
        <f t="shared" si="151"/>
        <v>5</v>
      </c>
      <c r="AC129" s="66">
        <f t="shared" si="152"/>
        <v>43</v>
      </c>
      <c r="AD129" s="66">
        <f t="shared" si="153"/>
        <v>27</v>
      </c>
      <c r="AE129" s="66">
        <f t="shared" si="154"/>
        <v>14</v>
      </c>
      <c r="AF129" s="66">
        <f t="shared" si="155"/>
        <v>4</v>
      </c>
    </row>
    <row r="130">
      <c r="A130" s="269" t="str">
        <f t="shared" si="144"/>
        <v>MUS</v>
      </c>
      <c r="B130" s="56">
        <v>3.0</v>
      </c>
      <c r="C130" s="58" t="s">
        <v>96</v>
      </c>
      <c r="D130" s="60">
        <v>4.0</v>
      </c>
      <c r="E130" s="60">
        <v>4.0</v>
      </c>
      <c r="F130" s="60">
        <v>6.0</v>
      </c>
      <c r="G130" s="60">
        <v>7.0</v>
      </c>
      <c r="H130" s="60">
        <v>4.0</v>
      </c>
      <c r="I130" s="60">
        <v>5.0</v>
      </c>
      <c r="J130" s="60">
        <v>6.0</v>
      </c>
      <c r="K130" s="60">
        <v>5.0</v>
      </c>
      <c r="L130" s="60">
        <v>4.0</v>
      </c>
      <c r="M130" s="48">
        <f t="shared" si="145"/>
        <v>45</v>
      </c>
      <c r="N130" s="60">
        <v>4.0</v>
      </c>
      <c r="O130" s="60">
        <v>5.0</v>
      </c>
      <c r="P130" s="60">
        <v>3.0</v>
      </c>
      <c r="Q130" s="60">
        <v>6.0</v>
      </c>
      <c r="R130" s="60">
        <v>5.0</v>
      </c>
      <c r="S130" s="60">
        <v>4.0</v>
      </c>
      <c r="T130" s="60">
        <v>3.0</v>
      </c>
      <c r="U130" s="60">
        <v>7.0</v>
      </c>
      <c r="V130" s="60">
        <v>5.0</v>
      </c>
      <c r="W130" s="48">
        <f t="shared" si="146"/>
        <v>42</v>
      </c>
      <c r="X130" s="68">
        <f t="shared" si="147"/>
        <v>87</v>
      </c>
      <c r="Y130" s="66">
        <f t="shared" si="148"/>
        <v>42</v>
      </c>
      <c r="Z130" s="66">
        <f t="shared" si="149"/>
        <v>30</v>
      </c>
      <c r="AA130" s="66">
        <f t="shared" si="150"/>
        <v>15</v>
      </c>
      <c r="AB130" s="66">
        <f t="shared" si="151"/>
        <v>5</v>
      </c>
      <c r="AC130" s="66">
        <f t="shared" si="152"/>
        <v>45</v>
      </c>
      <c r="AD130" s="66">
        <f t="shared" si="153"/>
        <v>31</v>
      </c>
      <c r="AE130" s="66">
        <f t="shared" si="154"/>
        <v>15</v>
      </c>
      <c r="AF130" s="66">
        <f t="shared" si="155"/>
        <v>4</v>
      </c>
    </row>
    <row r="131">
      <c r="A131" s="269" t="str">
        <f t="shared" si="144"/>
        <v>MUS</v>
      </c>
      <c r="B131" s="56">
        <v>4.0</v>
      </c>
      <c r="C131" s="58" t="s">
        <v>97</v>
      </c>
      <c r="D131" s="60">
        <v>6.0</v>
      </c>
      <c r="E131" s="60">
        <v>6.0</v>
      </c>
      <c r="F131" s="60">
        <v>5.0</v>
      </c>
      <c r="G131" s="60">
        <v>7.0</v>
      </c>
      <c r="H131" s="60">
        <v>5.0</v>
      </c>
      <c r="I131" s="60">
        <v>7.0</v>
      </c>
      <c r="J131" s="60">
        <v>5.0</v>
      </c>
      <c r="K131" s="60">
        <v>6.0</v>
      </c>
      <c r="L131" s="60">
        <v>4.0</v>
      </c>
      <c r="M131" s="48">
        <f t="shared" si="145"/>
        <v>51</v>
      </c>
      <c r="N131" s="60">
        <v>5.0</v>
      </c>
      <c r="O131" s="60">
        <v>6.0</v>
      </c>
      <c r="P131" s="60">
        <v>6.0</v>
      </c>
      <c r="Q131" s="60">
        <v>6.0</v>
      </c>
      <c r="R131" s="60">
        <v>5.0</v>
      </c>
      <c r="S131" s="60">
        <v>5.0</v>
      </c>
      <c r="T131" s="60">
        <v>2.0</v>
      </c>
      <c r="U131" s="60">
        <v>6.0</v>
      </c>
      <c r="V131" s="60">
        <v>6.0</v>
      </c>
      <c r="W131" s="48">
        <f t="shared" si="146"/>
        <v>47</v>
      </c>
      <c r="X131" s="68">
        <f t="shared" si="147"/>
        <v>98</v>
      </c>
      <c r="Y131" s="66">
        <f t="shared" si="148"/>
        <v>47</v>
      </c>
      <c r="Z131" s="66">
        <f t="shared" si="149"/>
        <v>30</v>
      </c>
      <c r="AA131" s="66">
        <f t="shared" si="150"/>
        <v>14</v>
      </c>
      <c r="AB131" s="66">
        <f t="shared" si="151"/>
        <v>6</v>
      </c>
      <c r="AC131" s="66">
        <f t="shared" si="152"/>
        <v>51</v>
      </c>
      <c r="AD131" s="66">
        <f t="shared" si="153"/>
        <v>34</v>
      </c>
      <c r="AE131" s="66">
        <f t="shared" si="154"/>
        <v>15</v>
      </c>
      <c r="AF131" s="66">
        <f t="shared" si="155"/>
        <v>4</v>
      </c>
    </row>
    <row r="132">
      <c r="A132" s="269" t="str">
        <f t="shared" si="144"/>
        <v>MUS</v>
      </c>
      <c r="B132" s="56">
        <v>5.0</v>
      </c>
      <c r="C132" s="58" t="s">
        <v>98</v>
      </c>
      <c r="D132" s="60">
        <v>5.0</v>
      </c>
      <c r="E132" s="60">
        <v>6.0</v>
      </c>
      <c r="F132" s="60">
        <v>5.0</v>
      </c>
      <c r="G132" s="60">
        <v>7.0</v>
      </c>
      <c r="H132" s="60">
        <v>4.0</v>
      </c>
      <c r="I132" s="60">
        <v>4.0</v>
      </c>
      <c r="J132" s="60">
        <v>7.0</v>
      </c>
      <c r="K132" s="60">
        <v>6.0</v>
      </c>
      <c r="L132" s="60">
        <v>5.0</v>
      </c>
      <c r="M132" s="48">
        <f t="shared" si="145"/>
        <v>49</v>
      </c>
      <c r="N132" s="60">
        <v>5.0</v>
      </c>
      <c r="O132" s="60">
        <v>6.0</v>
      </c>
      <c r="P132" s="60">
        <v>4.0</v>
      </c>
      <c r="Q132" s="60">
        <v>5.0</v>
      </c>
      <c r="R132" s="60">
        <v>5.0</v>
      </c>
      <c r="S132" s="60">
        <v>4.0</v>
      </c>
      <c r="T132" s="60">
        <v>4.0</v>
      </c>
      <c r="U132" s="60">
        <v>5.0</v>
      </c>
      <c r="V132" s="60">
        <v>5.0</v>
      </c>
      <c r="W132" s="48">
        <f t="shared" si="146"/>
        <v>43</v>
      </c>
      <c r="X132" s="68">
        <f t="shared" si="147"/>
        <v>92</v>
      </c>
      <c r="Y132" s="66">
        <f t="shared" si="148"/>
        <v>43</v>
      </c>
      <c r="Z132" s="66">
        <f t="shared" si="149"/>
        <v>28</v>
      </c>
      <c r="AA132" s="66">
        <f t="shared" si="150"/>
        <v>14</v>
      </c>
      <c r="AB132" s="66">
        <f t="shared" si="151"/>
        <v>5</v>
      </c>
      <c r="AC132" s="66">
        <f t="shared" si="152"/>
        <v>49</v>
      </c>
      <c r="AD132" s="66">
        <f t="shared" si="153"/>
        <v>33</v>
      </c>
      <c r="AE132" s="66">
        <f t="shared" si="154"/>
        <v>18</v>
      </c>
      <c r="AF132" s="66">
        <f t="shared" si="155"/>
        <v>5</v>
      </c>
    </row>
    <row r="133">
      <c r="A133" s="78" t="s">
        <v>24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16"/>
      <c r="M133" s="77">
        <f>IF(OR(M128=0,M129=0,M130=0,M131=0,M132=0),0,AC133)</f>
        <v>51</v>
      </c>
      <c r="N133" s="78" t="s">
        <v>24</v>
      </c>
      <c r="O133" s="8"/>
      <c r="P133" s="8"/>
      <c r="Q133" s="8"/>
      <c r="R133" s="8"/>
      <c r="S133" s="8"/>
      <c r="T133" s="8"/>
      <c r="U133" s="8"/>
      <c r="V133" s="16"/>
      <c r="W133" s="77">
        <f>IF(OR(W128=0,W129=0,W130=0,W131=0,W132=0),0,Y133)</f>
        <v>47</v>
      </c>
      <c r="X133" s="68">
        <f>IF(OR(X128=0,X129=0,X130=0,X131=0,X132=0),0,MAX(X128:X132))</f>
        <v>98</v>
      </c>
      <c r="Y133" s="271">
        <f>MAX(IF($X128=$X133,Y128,0),IF(X129=X133,Y129,0),IF(X130=X133,Y130,0),IF(X131=X133,Y131,0),IF(X132=X133,Y132,0))</f>
        <v>47</v>
      </c>
      <c r="Z133" s="272">
        <f>MAX(IF(AND($X128=$X133,$Y128=$Y133),$Z128,0),IF(AND($X129=$X133,$Y129=$Y133),$Z129,0),IF(AND($X130=$X133,$Y130=$Y133),$Z130,0),IF(AND($X131=$X133,$Y131=$Y133),$Z131,0),IF(AND($X132=$X133,$Y132=$Y133),$Z132,0))</f>
        <v>30</v>
      </c>
      <c r="AA133" s="272">
        <f>MAX(IF(AND($X128=$X133,$Y128=$Y133,$Z128=$Z133),$AA128,0),IF(AND($X129=$X133,$Y129=$Y133,$Z129=$Z133),$AA129,0),IF(AND($X130=$X133,$Y130=$Y133,$Z130=$Z133),$AA130,0),IF(AND($X131=$X133,$Y131=$Y133,$Z131=$Z133),$AA131,0),IF(AND($X132=$X133,$Y132=$Y133,$Z132=$Z133),$AA132,0))</f>
        <v>14</v>
      </c>
      <c r="AB133" s="272">
        <f>MAX(IF(AND($X128=$X133,$Y128=$Y133,$Z128=$Z133,$AA128=$AA133),$AB128,0),IF(AND($X129=$X133,$Y129=$Y133,$Z129=$Z133,$AA129=$AA133),$AB129,0),IF(AND($X130=$X133,$Y130=$Y133,$Z130=$Z133,$AA130=$AA133),$AB130,0),IF(AND($X131=$X133,$Y131=$Y133,$Z131=$Z133,$AA131=$AA133),$AB131,0),IF(AND($X132=$X133,$Y132=$Y133,$Z132=$Z133,$AA132=$AA133),$AB132,0))</f>
        <v>6</v>
      </c>
      <c r="AC133" s="272">
        <f>MAX(IF(AND($X128=$X133,$Y128=$Y133,$Z128=$Z133,$AA128=$AA133,$AB128=$AB133),$AC128,0),IF(AND($X129=$X133,$Y129=$Y133,$Z129=$Z133,$AA129=$AA133,$AB129=$AB133),$AC129,0),IF(AND($X130=$X133,$Y130=$Y133,$Z130=$Z133,$AA130=$AA133,$AB130=$AB133),$AC130,0),IF(AND($X131=$X133,$Y131=$Y133,$Z131=$Z133,$AA131=$AA133,$AB131=$AB133),$AC131,0),IF(AND($X132=$X133,$Y132=$Y133,$Z132=$Z133,$AA132=$AA133,$AB132=$AB133),$AC132,0))</f>
        <v>51</v>
      </c>
      <c r="AD133" s="272">
        <f>MAX(IF(AND($X128=$X133,$Y128=$Y133,$Z128=$Z133,$AA128=$AA133,$AB128=$AB133,$AC128=$AC133),$AD128,0),IF(AND($X129=$X133,$Y129=$Y133,$Z129=$Z133,$AA129=$AA133,$AB129=$AB133,$AC129=$AC133),$AD129,0),IF(AND($X130=$X133,$Y130=$Y133,$Z130=$Z133,$AA130=$AA133,$AB130=$AB133,$AC130=$AC133),$AD130,0),IF(AND($X131=$X133,$Y131=$Y133,$Z131=$Z133,$AA131=$AA133,$AB131=$AB133,$AC131=$AC133),$AD131,0),IF(AND($X132=$X133,$Y132=$Y133,$Z132=$Z133,$AA132=$AA133,$AB132=$AB133,$AC132=$AC133),$AD132,0))</f>
        <v>34</v>
      </c>
      <c r="AE133" s="272">
        <f>MAX(IF(AND($X128=$X133,$Y128=$Y133,$Z128=$Z133,$AA128=$AA133,$AB128=$AB133,$AC128=$AC133,$AD128=$AD133),$AE128,0),IF(AND($X129=$X133,$Y129=$Y133,$Z129=$Z133,$AA129=$AA133,$AB129=$AB133,$AC129=$AC133,$AD129=$AD133),$AE129,0),IF(AND($X130=$X133,$Y130=$Y133,$Z130=$Z133,$AA130=$AA133,$AB130=$AB133,$AC130=$AC133,$AD130=$AD133),$AE130,0),IF(AND($X131=$X133,$Y131=$Y133,$Z131=$Z133,$AA131=$AA133,$AB131=$AB133,$AC131=$AC133,$AD131=$AD133),$AE131,0),IF(AND($X132=$X133,$Y132=$Y133,$Z132=$Z133,$AA132=$AA133,$AB132=$AB133,$AC132=$AC133,$AD132=$AD133),$AE132,0))</f>
        <v>15</v>
      </c>
      <c r="AF133" s="273">
        <f>MAX(IF(AND($X128=$X133,$Y128=$Y133,$Z128=$Z133,$AA128=$AA133,$AB128=$AB133,$AC128=$AC133,$AD128=$AD133,$AE128=$AE133),$AF128,0),IF(AND($X129=$X133,$Y129=$Y133,$Z129=$Z133,$AA129=$AA133,$AB129=$AB133,$AC129=$AC133,$AD129=$AD133,$AE129=$AE133),$AF129,0),IF(AND($X130=$X133,$Y130=$Y133,$Z130=$Z133,$AA130=$AA133,$AB130=$AB133,$AC130=$AC133,$AD130=$AD133,$AE130=$AE133),$AF130,0),IF(AND($X131=$X133,$Y131=$Y133,$Z131=$Z133,$AA131=$AA133,$AB131=$AB133,$AC131=$AC133,$AD131=$AD133,$AE131=$AE133),$AF131,0),IF(AND($X132=$X133,$Y132=$Y133,$Z132=$Z133,$AA132=$AA133,$AB132=$AB133,$AC132=$AC133,$AD132=$AD133,$AE132=$AE133),$AF132,0))</f>
        <v>4</v>
      </c>
    </row>
    <row r="134">
      <c r="A134" s="274" t="s">
        <v>18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16"/>
      <c r="M134" s="94">
        <f>SUM(M128:M132)-M133</f>
        <v>182</v>
      </c>
      <c r="N134" s="274" t="s">
        <v>18</v>
      </c>
      <c r="O134" s="8"/>
      <c r="P134" s="8"/>
      <c r="Q134" s="8"/>
      <c r="R134" s="8"/>
      <c r="S134" s="8"/>
      <c r="T134" s="8"/>
      <c r="U134" s="8"/>
      <c r="V134" s="16"/>
      <c r="W134" s="94">
        <f t="shared" ref="W134:AF134" si="156">SUM(W128:W132)-W133</f>
        <v>163</v>
      </c>
      <c r="X134" s="95">
        <f t="shared" si="156"/>
        <v>345</v>
      </c>
      <c r="Y134" s="275">
        <f t="shared" si="156"/>
        <v>163</v>
      </c>
      <c r="Z134" s="276">
        <f t="shared" si="156"/>
        <v>109</v>
      </c>
      <c r="AA134" s="276">
        <f t="shared" si="156"/>
        <v>54</v>
      </c>
      <c r="AB134" s="276">
        <f t="shared" si="156"/>
        <v>19</v>
      </c>
      <c r="AC134" s="276">
        <f t="shared" si="156"/>
        <v>182</v>
      </c>
      <c r="AD134" s="276">
        <f t="shared" si="156"/>
        <v>118</v>
      </c>
      <c r="AE134" s="276">
        <f t="shared" si="156"/>
        <v>60</v>
      </c>
      <c r="AF134" s="277">
        <f t="shared" si="156"/>
        <v>16</v>
      </c>
    </row>
    <row r="13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7"/>
      <c r="N135" s="156"/>
      <c r="O135" s="156"/>
      <c r="P135" s="156"/>
      <c r="Q135" s="156"/>
      <c r="R135" s="156"/>
      <c r="S135" s="156"/>
      <c r="T135" s="156"/>
      <c r="U135" s="156"/>
      <c r="V135" s="156"/>
      <c r="W135" s="157"/>
      <c r="X135" s="159"/>
      <c r="Y135" s="278"/>
      <c r="Z135" s="278"/>
      <c r="AA135" s="278"/>
      <c r="AB135" s="278"/>
      <c r="AC135" s="278"/>
      <c r="AD135" s="278"/>
      <c r="AE135" s="278"/>
      <c r="AF135" s="278"/>
    </row>
    <row r="136">
      <c r="A136" s="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ht="17.25" customHeight="1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>
      <c r="A138" s="10">
        <v>43227.0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>
      <c r="A139" s="14" t="s">
        <v>5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7" t="s">
        <v>6</v>
      </c>
      <c r="Y139" s="19" t="s">
        <v>3</v>
      </c>
      <c r="Z139" s="8"/>
      <c r="AA139" s="8"/>
      <c r="AB139" s="8"/>
      <c r="AC139" s="8"/>
      <c r="AD139" s="8"/>
      <c r="AE139" s="8"/>
      <c r="AF139" s="16"/>
    </row>
    <row r="140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8"/>
      <c r="Y140" s="22" t="s">
        <v>7</v>
      </c>
      <c r="Z140" s="22" t="s">
        <v>9</v>
      </c>
      <c r="AA140" s="22" t="s">
        <v>10</v>
      </c>
      <c r="AB140" s="22" t="s">
        <v>11</v>
      </c>
      <c r="AC140" s="22" t="s">
        <v>12</v>
      </c>
      <c r="AD140" s="22" t="s">
        <v>13</v>
      </c>
      <c r="AE140" s="22" t="s">
        <v>14</v>
      </c>
      <c r="AF140" s="22" t="s">
        <v>15</v>
      </c>
    </row>
    <row r="141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8"/>
      <c r="N141" s="27"/>
      <c r="O141" s="27"/>
      <c r="P141" s="27"/>
      <c r="Q141" s="27"/>
      <c r="R141" s="27"/>
      <c r="S141" s="27"/>
      <c r="T141" s="27"/>
      <c r="U141" s="27"/>
      <c r="V141" s="27"/>
      <c r="W141" s="2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3"/>
      <c r="N142" s="31"/>
      <c r="O142" s="31"/>
      <c r="P142" s="31"/>
      <c r="Q142" s="31"/>
      <c r="R142" s="31"/>
      <c r="S142" s="31"/>
      <c r="T142" s="31"/>
      <c r="U142" s="31"/>
      <c r="V142" s="31"/>
      <c r="W142" s="33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3"/>
      <c r="N143" s="31"/>
      <c r="O143" s="31"/>
      <c r="P143" s="31"/>
      <c r="Q143" s="31"/>
      <c r="R143" s="31"/>
      <c r="S143" s="31"/>
      <c r="T143" s="31"/>
      <c r="U143" s="31"/>
      <c r="V143" s="31"/>
      <c r="W143" s="33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>
      <c r="A144" s="35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42"/>
      <c r="N144" s="37"/>
      <c r="O144" s="37"/>
      <c r="P144" s="37"/>
      <c r="Q144" s="37"/>
      <c r="R144" s="37"/>
      <c r="S144" s="37"/>
      <c r="T144" s="37"/>
      <c r="U144" s="37"/>
      <c r="V144" s="37"/>
      <c r="W144" s="42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>
      <c r="A145" s="279" t="s">
        <v>99</v>
      </c>
      <c r="B145" s="280" t="s">
        <v>100</v>
      </c>
      <c r="C145" s="16"/>
      <c r="D145" s="46">
        <v>1.0</v>
      </c>
      <c r="E145" s="46">
        <v>2.0</v>
      </c>
      <c r="F145" s="46">
        <v>3.0</v>
      </c>
      <c r="G145" s="46">
        <v>4.0</v>
      </c>
      <c r="H145" s="46">
        <v>5.0</v>
      </c>
      <c r="I145" s="46">
        <v>6.0</v>
      </c>
      <c r="J145" s="46">
        <v>7.0</v>
      </c>
      <c r="K145" s="46">
        <v>8.0</v>
      </c>
      <c r="L145" s="46">
        <v>9.0</v>
      </c>
      <c r="M145" s="47" t="s">
        <v>18</v>
      </c>
      <c r="N145" s="46">
        <v>10.0</v>
      </c>
      <c r="O145" s="46">
        <v>11.0</v>
      </c>
      <c r="P145" s="46">
        <v>12.0</v>
      </c>
      <c r="Q145" s="46">
        <v>13.0</v>
      </c>
      <c r="R145" s="46">
        <v>14.0</v>
      </c>
      <c r="S145" s="46">
        <v>15.0</v>
      </c>
      <c r="T145" s="46">
        <v>16.0</v>
      </c>
      <c r="U145" s="46">
        <v>17.0</v>
      </c>
      <c r="V145" s="46">
        <v>18.0</v>
      </c>
      <c r="W145" s="47" t="s">
        <v>18</v>
      </c>
      <c r="X145" s="281"/>
      <c r="Y145" s="282"/>
      <c r="Z145" s="282"/>
      <c r="AA145" s="282"/>
      <c r="AB145" s="282"/>
      <c r="AC145" s="282"/>
      <c r="AD145" s="282"/>
      <c r="AE145" s="282"/>
      <c r="AF145" s="283"/>
    </row>
    <row r="146">
      <c r="A146" s="284" t="str">
        <f t="shared" ref="A146:A150" si="157">A145</f>
        <v>IKE</v>
      </c>
      <c r="B146" s="56">
        <v>1.0</v>
      </c>
      <c r="C146" s="58" t="s">
        <v>101</v>
      </c>
      <c r="D146" s="60">
        <v>4.0</v>
      </c>
      <c r="E146" s="60">
        <v>6.0</v>
      </c>
      <c r="F146" s="60">
        <v>6.0</v>
      </c>
      <c r="G146" s="60">
        <v>5.0</v>
      </c>
      <c r="H146" s="60">
        <v>4.0</v>
      </c>
      <c r="I146" s="60">
        <v>5.0</v>
      </c>
      <c r="J146" s="60">
        <v>4.0</v>
      </c>
      <c r="K146" s="60">
        <v>4.0</v>
      </c>
      <c r="L146" s="60">
        <v>4.0</v>
      </c>
      <c r="M146" s="48">
        <f t="shared" ref="M146:M150" si="158">IF(OR(ISBLANK(C146),ISBLANK(D146),ISBLANK(E146),ISBLANK(F146),ISBLANK(G146),ISBLANK(H146),ISBLANK(I146),ISBLANK(J146),ISBLANK(K146),ISBLANK(L146)),0,SUM(D146:L146))</f>
        <v>42</v>
      </c>
      <c r="N146" s="60">
        <v>4.0</v>
      </c>
      <c r="O146" s="60">
        <v>6.0</v>
      </c>
      <c r="P146" s="60">
        <v>4.0</v>
      </c>
      <c r="Q146" s="60">
        <v>6.0</v>
      </c>
      <c r="R146" s="60">
        <v>4.0</v>
      </c>
      <c r="S146" s="60">
        <v>5.0</v>
      </c>
      <c r="T146" s="60">
        <v>3.0</v>
      </c>
      <c r="U146" s="60">
        <v>6.0</v>
      </c>
      <c r="V146" s="60">
        <v>4.0</v>
      </c>
      <c r="W146" s="48">
        <f t="shared" ref="W146:W150" si="159">IF(OR(ISBLANK(M146),ISBLANK(N146),ISBLANK(O146),ISBLANK(P146),ISBLANK(Q146),ISBLANK(R146),ISBLANK(S146),ISBLANK(T146),ISBLANK(U146),ISBLANK(V146)),0,SUM(N146:V146))</f>
        <v>42</v>
      </c>
      <c r="X146" s="64">
        <f t="shared" ref="X146:X150" si="160">M146+W146</f>
        <v>84</v>
      </c>
      <c r="Y146" s="66">
        <f t="shared" ref="Y146:Y150" si="161">W146</f>
        <v>42</v>
      </c>
      <c r="Z146" s="66">
        <f t="shared" ref="Z146:Z150" si="162">SUM(Q146:V146)</f>
        <v>28</v>
      </c>
      <c r="AA146" s="66">
        <f t="shared" ref="AA146:AA150" si="163">SUM(T146:V146)</f>
        <v>13</v>
      </c>
      <c r="AB146" s="66">
        <f t="shared" ref="AB146:AB150" si="164">V146</f>
        <v>4</v>
      </c>
      <c r="AC146" s="66">
        <f t="shared" ref="AC146:AC150" si="165">M146</f>
        <v>42</v>
      </c>
      <c r="AD146" s="66">
        <f t="shared" ref="AD146:AD150" si="166">SUM(G146:L146)</f>
        <v>26</v>
      </c>
      <c r="AE146" s="66">
        <f t="shared" ref="AE146:AE150" si="167">SUM(J146:L146)</f>
        <v>12</v>
      </c>
      <c r="AF146" s="66">
        <f t="shared" ref="AF146:AF150" si="168">L146</f>
        <v>4</v>
      </c>
    </row>
    <row r="147">
      <c r="A147" s="284" t="str">
        <f t="shared" si="157"/>
        <v>IKE</v>
      </c>
      <c r="B147" s="56">
        <v>2.0</v>
      </c>
      <c r="C147" s="58" t="s">
        <v>102</v>
      </c>
      <c r="D147" s="60">
        <v>6.0</v>
      </c>
      <c r="E147" s="60">
        <v>5.0</v>
      </c>
      <c r="F147" s="60">
        <v>4.0</v>
      </c>
      <c r="G147" s="60">
        <v>4.0</v>
      </c>
      <c r="H147" s="60">
        <v>4.0</v>
      </c>
      <c r="I147" s="60">
        <v>4.0</v>
      </c>
      <c r="J147" s="60">
        <v>5.0</v>
      </c>
      <c r="K147" s="60">
        <v>4.0</v>
      </c>
      <c r="L147" s="60">
        <v>4.0</v>
      </c>
      <c r="M147" s="48">
        <f t="shared" si="158"/>
        <v>40</v>
      </c>
      <c r="N147" s="60">
        <v>5.0</v>
      </c>
      <c r="O147" s="60">
        <v>4.0</v>
      </c>
      <c r="P147" s="60">
        <v>3.0</v>
      </c>
      <c r="Q147" s="60">
        <v>6.0</v>
      </c>
      <c r="R147" s="60">
        <v>4.0</v>
      </c>
      <c r="S147" s="60">
        <v>4.0</v>
      </c>
      <c r="T147" s="60">
        <v>3.0</v>
      </c>
      <c r="U147" s="60">
        <v>5.0</v>
      </c>
      <c r="V147" s="60">
        <v>4.0</v>
      </c>
      <c r="W147" s="48">
        <f t="shared" si="159"/>
        <v>38</v>
      </c>
      <c r="X147" s="68">
        <f t="shared" si="160"/>
        <v>78</v>
      </c>
      <c r="Y147" s="66">
        <f t="shared" si="161"/>
        <v>38</v>
      </c>
      <c r="Z147" s="66">
        <f t="shared" si="162"/>
        <v>26</v>
      </c>
      <c r="AA147" s="66">
        <f t="shared" si="163"/>
        <v>12</v>
      </c>
      <c r="AB147" s="66">
        <f t="shared" si="164"/>
        <v>4</v>
      </c>
      <c r="AC147" s="66">
        <f t="shared" si="165"/>
        <v>40</v>
      </c>
      <c r="AD147" s="66">
        <f t="shared" si="166"/>
        <v>25</v>
      </c>
      <c r="AE147" s="66">
        <f t="shared" si="167"/>
        <v>13</v>
      </c>
      <c r="AF147" s="66">
        <f t="shared" si="168"/>
        <v>4</v>
      </c>
    </row>
    <row r="148">
      <c r="A148" s="284" t="str">
        <f t="shared" si="157"/>
        <v>IKE</v>
      </c>
      <c r="B148" s="56">
        <v>3.0</v>
      </c>
      <c r="C148" s="58" t="s">
        <v>103</v>
      </c>
      <c r="D148" s="60">
        <v>7.0</v>
      </c>
      <c r="E148" s="60">
        <v>5.0</v>
      </c>
      <c r="F148" s="60">
        <v>5.0</v>
      </c>
      <c r="G148" s="60">
        <v>5.0</v>
      </c>
      <c r="H148" s="60">
        <v>3.0</v>
      </c>
      <c r="I148" s="60">
        <v>5.0</v>
      </c>
      <c r="J148" s="60">
        <v>4.0</v>
      </c>
      <c r="K148" s="60">
        <v>4.0</v>
      </c>
      <c r="L148" s="60">
        <v>3.0</v>
      </c>
      <c r="M148" s="48">
        <f t="shared" si="158"/>
        <v>41</v>
      </c>
      <c r="N148" s="60">
        <v>5.0</v>
      </c>
      <c r="O148" s="60">
        <v>4.0</v>
      </c>
      <c r="P148" s="60">
        <v>5.0</v>
      </c>
      <c r="Q148" s="60">
        <v>5.0</v>
      </c>
      <c r="R148" s="60">
        <v>5.0</v>
      </c>
      <c r="S148" s="60">
        <v>6.0</v>
      </c>
      <c r="T148" s="60">
        <v>3.0</v>
      </c>
      <c r="U148" s="60">
        <v>5.0</v>
      </c>
      <c r="V148" s="60">
        <v>5.0</v>
      </c>
      <c r="W148" s="48">
        <f t="shared" si="159"/>
        <v>43</v>
      </c>
      <c r="X148" s="68">
        <f t="shared" si="160"/>
        <v>84</v>
      </c>
      <c r="Y148" s="66">
        <f t="shared" si="161"/>
        <v>43</v>
      </c>
      <c r="Z148" s="66">
        <f t="shared" si="162"/>
        <v>29</v>
      </c>
      <c r="AA148" s="66">
        <f t="shared" si="163"/>
        <v>13</v>
      </c>
      <c r="AB148" s="66">
        <f t="shared" si="164"/>
        <v>5</v>
      </c>
      <c r="AC148" s="66">
        <f t="shared" si="165"/>
        <v>41</v>
      </c>
      <c r="AD148" s="66">
        <f t="shared" si="166"/>
        <v>24</v>
      </c>
      <c r="AE148" s="66">
        <f t="shared" si="167"/>
        <v>11</v>
      </c>
      <c r="AF148" s="66">
        <f t="shared" si="168"/>
        <v>3</v>
      </c>
    </row>
    <row r="149">
      <c r="A149" s="284" t="str">
        <f t="shared" si="157"/>
        <v>IKE</v>
      </c>
      <c r="B149" s="56">
        <v>4.0</v>
      </c>
      <c r="C149" s="58" t="s">
        <v>104</v>
      </c>
      <c r="D149" s="60">
        <v>5.0</v>
      </c>
      <c r="E149" s="60">
        <v>6.0</v>
      </c>
      <c r="F149" s="60">
        <v>6.0</v>
      </c>
      <c r="G149" s="60">
        <v>6.0</v>
      </c>
      <c r="H149" s="60">
        <v>4.0</v>
      </c>
      <c r="I149" s="60">
        <v>4.0</v>
      </c>
      <c r="J149" s="60">
        <v>5.0</v>
      </c>
      <c r="K149" s="60">
        <v>4.0</v>
      </c>
      <c r="L149" s="60">
        <v>4.0</v>
      </c>
      <c r="M149" s="48">
        <f t="shared" si="158"/>
        <v>44</v>
      </c>
      <c r="N149" s="60">
        <v>4.0</v>
      </c>
      <c r="O149" s="60">
        <v>5.0</v>
      </c>
      <c r="P149" s="60">
        <v>3.0</v>
      </c>
      <c r="Q149" s="60">
        <v>6.0</v>
      </c>
      <c r="R149" s="60">
        <v>5.0</v>
      </c>
      <c r="S149" s="60">
        <v>5.0</v>
      </c>
      <c r="T149" s="60">
        <v>3.0</v>
      </c>
      <c r="U149" s="60">
        <v>4.0</v>
      </c>
      <c r="V149" s="60">
        <v>5.0</v>
      </c>
      <c r="W149" s="48">
        <f t="shared" si="159"/>
        <v>40</v>
      </c>
      <c r="X149" s="68">
        <f t="shared" si="160"/>
        <v>84</v>
      </c>
      <c r="Y149" s="66">
        <f t="shared" si="161"/>
        <v>40</v>
      </c>
      <c r="Z149" s="66">
        <f t="shared" si="162"/>
        <v>28</v>
      </c>
      <c r="AA149" s="66">
        <f t="shared" si="163"/>
        <v>12</v>
      </c>
      <c r="AB149" s="66">
        <f t="shared" si="164"/>
        <v>5</v>
      </c>
      <c r="AC149" s="66">
        <f t="shared" si="165"/>
        <v>44</v>
      </c>
      <c r="AD149" s="66">
        <f t="shared" si="166"/>
        <v>27</v>
      </c>
      <c r="AE149" s="66">
        <f t="shared" si="167"/>
        <v>13</v>
      </c>
      <c r="AF149" s="66">
        <f t="shared" si="168"/>
        <v>4</v>
      </c>
    </row>
    <row r="150">
      <c r="A150" s="284" t="str">
        <f t="shared" si="157"/>
        <v>IKE</v>
      </c>
      <c r="B150" s="56">
        <v>5.0</v>
      </c>
      <c r="C150" s="58" t="s">
        <v>105</v>
      </c>
      <c r="D150" s="60">
        <v>5.0</v>
      </c>
      <c r="E150" s="60">
        <v>6.0</v>
      </c>
      <c r="F150" s="60">
        <v>6.0</v>
      </c>
      <c r="G150" s="60">
        <v>6.0</v>
      </c>
      <c r="H150" s="60">
        <v>4.0</v>
      </c>
      <c r="I150" s="60">
        <v>5.0</v>
      </c>
      <c r="J150" s="60">
        <v>5.0</v>
      </c>
      <c r="K150" s="60">
        <v>4.0</v>
      </c>
      <c r="L150" s="60">
        <v>3.0</v>
      </c>
      <c r="M150" s="48">
        <f t="shared" si="158"/>
        <v>44</v>
      </c>
      <c r="N150" s="60">
        <v>5.0</v>
      </c>
      <c r="O150" s="60">
        <v>5.0</v>
      </c>
      <c r="P150" s="60">
        <v>4.0</v>
      </c>
      <c r="Q150" s="60">
        <v>5.0</v>
      </c>
      <c r="R150" s="60">
        <v>7.0</v>
      </c>
      <c r="S150" s="60">
        <v>4.0</v>
      </c>
      <c r="T150" s="60">
        <v>4.0</v>
      </c>
      <c r="U150" s="60">
        <v>5.0</v>
      </c>
      <c r="V150" s="60">
        <v>4.0</v>
      </c>
      <c r="W150" s="48">
        <f t="shared" si="159"/>
        <v>43</v>
      </c>
      <c r="X150" s="68">
        <f t="shared" si="160"/>
        <v>87</v>
      </c>
      <c r="Y150" s="66">
        <f t="shared" si="161"/>
        <v>43</v>
      </c>
      <c r="Z150" s="66">
        <f t="shared" si="162"/>
        <v>29</v>
      </c>
      <c r="AA150" s="66">
        <f t="shared" si="163"/>
        <v>13</v>
      </c>
      <c r="AB150" s="66">
        <f t="shared" si="164"/>
        <v>4</v>
      </c>
      <c r="AC150" s="66">
        <f t="shared" si="165"/>
        <v>44</v>
      </c>
      <c r="AD150" s="66">
        <f t="shared" si="166"/>
        <v>27</v>
      </c>
      <c r="AE150" s="66">
        <f t="shared" si="167"/>
        <v>12</v>
      </c>
      <c r="AF150" s="66">
        <f t="shared" si="168"/>
        <v>3</v>
      </c>
    </row>
    <row r="151">
      <c r="A151" s="78" t="s">
        <v>24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16"/>
      <c r="M151" s="77">
        <f>IF(OR(M146=0,M147=0,M148=0,M149=0,M150=0),0,AC151)</f>
        <v>44</v>
      </c>
      <c r="N151" s="78" t="s">
        <v>24</v>
      </c>
      <c r="O151" s="8"/>
      <c r="P151" s="8"/>
      <c r="Q151" s="8"/>
      <c r="R151" s="8"/>
      <c r="S151" s="8"/>
      <c r="T151" s="8"/>
      <c r="U151" s="8"/>
      <c r="V151" s="16"/>
      <c r="W151" s="77">
        <f>IF(OR(W146=0,W147=0,W148=0,W149=0,W150=0),0,Y151)</f>
        <v>43</v>
      </c>
      <c r="X151" s="68">
        <f>IF(OR(X146=0,X147=0,X148=0,X149=0,X150=0),0,MAX(X146:X150))</f>
        <v>87</v>
      </c>
      <c r="Y151" s="285">
        <f>MAX(IF($X146=$X151,Y146,0),IF(X147=X151,Y147,0),IF(X148=X151,Y148,0),IF(X149=X151,Y149,0),IF(X150=X151,Y150,0))</f>
        <v>43</v>
      </c>
      <c r="Z151" s="286">
        <f>MAX(IF(AND($X146=$X151,$Y146=$Y151),$Z146,0),IF(AND($X147=$X151,$Y147=$Y151),$Z147,0),IF(AND($X148=$X151,$Y148=$Y151),$Z148,0),IF(AND($X149=$X151,$Y149=$Y151),$Z149,0),IF(AND($X150=$X151,$Y150=$Y151),$Z150,0))</f>
        <v>29</v>
      </c>
      <c r="AA151" s="286">
        <f>MAX(IF(AND($X146=$X151,$Y146=$Y151,$Z146=$Z151),$AA146,0),IF(AND($X147=$X151,$Y147=$Y151,$Z147=$Z151),$AA147,0),IF(AND($X148=$X151,$Y148=$Y151,$Z148=$Z151),$AA148,0),IF(AND($X149=$X151,$Y149=$Y151,$Z149=$Z151),$AA149,0),IF(AND($X150=$X151,$Y150=$Y151,$Z150=$Z151),$AA150,0))</f>
        <v>13</v>
      </c>
      <c r="AB151" s="286">
        <f>MAX(IF(AND($X146=$X151,$Y146=$Y151,$Z146=$Z151,$AA146=$AA151),$AB146,0),IF(AND($X147=$X151,$Y147=$Y151,$Z147=$Z151,$AA147=$AA151),$AB147,0),IF(AND($X148=$X151,$Y148=$Y151,$Z148=$Z151,$AA148=$AA151),$AB148,0),IF(AND($X149=$X151,$Y149=$Y151,$Z149=$Z151,$AA149=$AA151),$AB149,0),IF(AND($X150=$X151,$Y150=$Y151,$Z150=$Z151,$AA150=$AA151),$AB150,0))</f>
        <v>4</v>
      </c>
      <c r="AC151" s="286">
        <f>MAX(IF(AND($X146=$X151,$Y146=$Y151,$Z146=$Z151,$AA146=$AA151,$AB146=$AB151),$AC146,0),IF(AND($X147=$X151,$Y147=$Y151,$Z147=$Z151,$AA147=$AA151,$AB147=$AB151),$AC147,0),IF(AND($X148=$X151,$Y148=$Y151,$Z148=$Z151,$AA148=$AA151,$AB148=$AB151),$AC148,0),IF(AND($X149=$X151,$Y149=$Y151,$Z149=$Z151,$AA149=$AA151,$AB149=$AB151),$AC149,0),IF(AND($X150=$X151,$Y150=$Y151,$Z150=$Z151,$AA150=$AA151,$AB150=$AB151),$AC150,0))</f>
        <v>44</v>
      </c>
      <c r="AD151" s="286">
        <f>MAX(IF(AND($X146=$X151,$Y146=$Y151,$Z146=$Z151,$AA146=$AA151,$AB146=$AB151,$AC146=$AC151),$AD146,0),IF(AND($X147=$X151,$Y147=$Y151,$Z147=$Z151,$AA147=$AA151,$AB147=$AB151,$AC147=$AC151),$AD147,0),IF(AND($X148=$X151,$Y148=$Y151,$Z148=$Z151,$AA148=$AA151,$AB148=$AB151,$AC148=$AC151),$AD148,0),IF(AND($X149=$X151,$Y149=$Y151,$Z149=$Z151,$AA149=$AA151,$AB149=$AB151,$AC149=$AC151),$AD149,0),IF(AND($X150=$X151,$Y150=$Y151,$Z150=$Z151,$AA150=$AA151,$AB150=$AB151,$AC150=$AC151),$AD150,0))</f>
        <v>27</v>
      </c>
      <c r="AE151" s="286">
        <f>MAX(IF(AND($X146=$X151,$Y146=$Y151,$Z146=$Z151,$AA146=$AA151,$AB146=$AB151,$AC146=$AC151,$AD146=$AD151),$AE146,0),IF(AND($X147=$X151,$Y147=$Y151,$Z147=$Z151,$AA147=$AA151,$AB147=$AB151,$AC147=$AC151,$AD147=$AD151),$AE147,0),IF(AND($X148=$X151,$Y148=$Y151,$Z148=$Z151,$AA148=$AA151,$AB148=$AB151,$AC148=$AC151,$AD148=$AD151),$AE148,0),IF(AND($X149=$X151,$Y149=$Y151,$Z149=$Z151,$AA149=$AA151,$AB149=$AB151,$AC149=$AC151,$AD149=$AD151),$AE149,0),IF(AND($X150=$X151,$Y150=$Y151,$Z150=$Z151,$AA150=$AA151,$AB150=$AB151,$AC150=$AC151,$AD150=$AD151),$AE150,0))</f>
        <v>12</v>
      </c>
      <c r="AF151" s="287">
        <f>MAX(IF(AND($X146=$X151,$Y146=$Y151,$Z146=$Z151,$AA146=$AA151,$AB146=$AB151,$AC146=$AC151,$AD146=$AD151,$AE146=$AE151),$AF146,0),IF(AND($X147=$X151,$Y147=$Y151,$Z147=$Z151,$AA147=$AA151,$AB147=$AB151,$AC147=$AC151,$AD147=$AD151,$AE147=$AE151),$AF147,0),IF(AND($X148=$X151,$Y148=$Y151,$Z148=$Z151,$AA148=$AA151,$AB148=$AB151,$AC148=$AC151,$AD148=$AD151,$AE148=$AE151),$AF148,0),IF(AND($X149=$X151,$Y149=$Y151,$Z149=$Z151,$AA149=$AA151,$AB149=$AB151,$AC149=$AC151,$AD149=$AD151,$AE149=$AE151),$AF149,0),IF(AND($X150=$X151,$Y150=$Y151,$Z150=$Z151,$AA150=$AA151,$AB150=$AB151,$AC150=$AC151,$AD150=$AD151,$AE150=$AE151),$AF150,0))</f>
        <v>3</v>
      </c>
    </row>
    <row r="152">
      <c r="A152" s="289" t="s">
        <v>18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16"/>
      <c r="M152" s="94">
        <f>SUM(M146:M150)-M151</f>
        <v>167</v>
      </c>
      <c r="N152" s="289" t="s">
        <v>18</v>
      </c>
      <c r="O152" s="8"/>
      <c r="P152" s="8"/>
      <c r="Q152" s="8"/>
      <c r="R152" s="8"/>
      <c r="S152" s="8"/>
      <c r="T152" s="8"/>
      <c r="U152" s="8"/>
      <c r="V152" s="16"/>
      <c r="W152" s="94">
        <f t="shared" ref="W152:AF152" si="169">SUM(W146:W150)-W151</f>
        <v>163</v>
      </c>
      <c r="X152" s="95">
        <f t="shared" si="169"/>
        <v>330</v>
      </c>
      <c r="Y152" s="290">
        <f t="shared" si="169"/>
        <v>163</v>
      </c>
      <c r="Z152" s="291">
        <f t="shared" si="169"/>
        <v>111</v>
      </c>
      <c r="AA152" s="291">
        <f t="shared" si="169"/>
        <v>50</v>
      </c>
      <c r="AB152" s="291">
        <f t="shared" si="169"/>
        <v>18</v>
      </c>
      <c r="AC152" s="291">
        <f t="shared" si="169"/>
        <v>167</v>
      </c>
      <c r="AD152" s="291">
        <f t="shared" si="169"/>
        <v>102</v>
      </c>
      <c r="AE152" s="291">
        <f t="shared" si="169"/>
        <v>49</v>
      </c>
      <c r="AF152" s="292">
        <f t="shared" si="169"/>
        <v>15</v>
      </c>
    </row>
    <row r="153">
      <c r="A153" s="103"/>
      <c r="B153" s="104"/>
      <c r="C153" s="106"/>
      <c r="D153" s="103"/>
      <c r="E153" s="103"/>
      <c r="F153" s="103"/>
      <c r="G153" s="103"/>
      <c r="H153" s="103"/>
      <c r="I153" s="103"/>
      <c r="J153" s="103"/>
      <c r="K153" s="103"/>
      <c r="L153" s="103"/>
      <c r="M153" s="108"/>
      <c r="N153" s="103"/>
      <c r="O153" s="103"/>
      <c r="P153" s="103"/>
      <c r="Q153" s="103"/>
      <c r="R153" s="103"/>
      <c r="S153" s="103"/>
      <c r="T153" s="103"/>
      <c r="U153" s="103"/>
      <c r="V153" s="103"/>
      <c r="W153" s="108"/>
      <c r="X153" s="108"/>
      <c r="Y153" s="103"/>
      <c r="Z153" s="103"/>
      <c r="AA153" s="103"/>
      <c r="AB153" s="103"/>
      <c r="AC153" s="103"/>
      <c r="AD153" s="103"/>
      <c r="AE153" s="103"/>
      <c r="AF153" s="103"/>
    </row>
    <row r="154">
      <c r="A154" s="293" t="s">
        <v>106</v>
      </c>
      <c r="B154" s="294" t="s">
        <v>107</v>
      </c>
      <c r="C154" s="16"/>
      <c r="D154" s="46">
        <v>1.0</v>
      </c>
      <c r="E154" s="46">
        <v>2.0</v>
      </c>
      <c r="F154" s="46">
        <v>3.0</v>
      </c>
      <c r="G154" s="46">
        <v>4.0</v>
      </c>
      <c r="H154" s="46">
        <v>5.0</v>
      </c>
      <c r="I154" s="46">
        <v>6.0</v>
      </c>
      <c r="J154" s="46">
        <v>7.0</v>
      </c>
      <c r="K154" s="46">
        <v>8.0</v>
      </c>
      <c r="L154" s="46">
        <v>9.0</v>
      </c>
      <c r="M154" s="47" t="s">
        <v>18</v>
      </c>
      <c r="N154" s="46">
        <v>10.0</v>
      </c>
      <c r="O154" s="46">
        <v>11.0</v>
      </c>
      <c r="P154" s="46">
        <v>12.0</v>
      </c>
      <c r="Q154" s="46">
        <v>13.0</v>
      </c>
      <c r="R154" s="46">
        <v>14.0</v>
      </c>
      <c r="S154" s="46">
        <v>15.0</v>
      </c>
      <c r="T154" s="46">
        <v>16.0</v>
      </c>
      <c r="U154" s="46">
        <v>17.0</v>
      </c>
      <c r="V154" s="46">
        <v>18.0</v>
      </c>
      <c r="W154" s="47" t="s">
        <v>18</v>
      </c>
      <c r="X154" s="295"/>
      <c r="Y154" s="296"/>
      <c r="Z154" s="296"/>
      <c r="AA154" s="296"/>
      <c r="AB154" s="296"/>
      <c r="AC154" s="296"/>
      <c r="AD154" s="296"/>
      <c r="AE154" s="296"/>
      <c r="AF154" s="297"/>
    </row>
    <row r="155">
      <c r="A155" s="298" t="str">
        <f t="shared" ref="A155:A159" si="170">A154</f>
        <v>NBW</v>
      </c>
      <c r="B155" s="56">
        <v>1.0</v>
      </c>
      <c r="C155" s="58" t="s">
        <v>108</v>
      </c>
      <c r="D155" s="60">
        <v>4.0</v>
      </c>
      <c r="E155" s="60">
        <v>6.0</v>
      </c>
      <c r="F155" s="60">
        <v>4.0</v>
      </c>
      <c r="G155" s="60">
        <v>5.0</v>
      </c>
      <c r="H155" s="60">
        <v>4.0</v>
      </c>
      <c r="I155" s="60">
        <v>5.0</v>
      </c>
      <c r="J155" s="60">
        <v>5.0</v>
      </c>
      <c r="K155" s="60">
        <v>5.0</v>
      </c>
      <c r="L155" s="60">
        <v>3.0</v>
      </c>
      <c r="M155" s="48">
        <f t="shared" ref="M155:M159" si="171">IF(OR(ISBLANK(C155),ISBLANK(D155),ISBLANK(E155),ISBLANK(F155),ISBLANK(G155),ISBLANK(H155),ISBLANK(I155),ISBLANK(J155),ISBLANK(K155),ISBLANK(L155)),0,SUM(D155:L155))</f>
        <v>41</v>
      </c>
      <c r="N155" s="60">
        <v>5.0</v>
      </c>
      <c r="O155" s="60">
        <v>4.0</v>
      </c>
      <c r="P155" s="60">
        <v>3.0</v>
      </c>
      <c r="Q155" s="60">
        <v>6.0</v>
      </c>
      <c r="R155" s="60">
        <v>4.0</v>
      </c>
      <c r="S155" s="60">
        <v>4.0</v>
      </c>
      <c r="T155" s="60">
        <v>3.0</v>
      </c>
      <c r="U155" s="60">
        <v>5.0</v>
      </c>
      <c r="V155" s="60">
        <v>5.0</v>
      </c>
      <c r="W155" s="48">
        <f t="shared" ref="W155:W159" si="172">IF(OR(ISBLANK(M155),ISBLANK(N155),ISBLANK(O155),ISBLANK(P155),ISBLANK(Q155),ISBLANK(R155),ISBLANK(S155),ISBLANK(T155),ISBLANK(U155),ISBLANK(V155)),0,SUM(N155:V155))</f>
        <v>39</v>
      </c>
      <c r="X155" s="64">
        <f t="shared" ref="X155:X159" si="173">M155+W155</f>
        <v>80</v>
      </c>
      <c r="Y155" s="66">
        <f t="shared" ref="Y155:Y159" si="174">W155</f>
        <v>39</v>
      </c>
      <c r="Z155" s="66">
        <f t="shared" ref="Z155:Z159" si="175">SUM(Q155:V155)</f>
        <v>27</v>
      </c>
      <c r="AA155" s="66">
        <f t="shared" ref="AA155:AA159" si="176">SUM(T155:V155)</f>
        <v>13</v>
      </c>
      <c r="AB155" s="66">
        <f t="shared" ref="AB155:AB159" si="177">V155</f>
        <v>5</v>
      </c>
      <c r="AC155" s="66">
        <f t="shared" ref="AC155:AC159" si="178">M155</f>
        <v>41</v>
      </c>
      <c r="AD155" s="66">
        <f t="shared" ref="AD155:AD159" si="179">SUM(G155:L155)</f>
        <v>27</v>
      </c>
      <c r="AE155" s="66">
        <f t="shared" ref="AE155:AE159" si="180">SUM(J155:L155)</f>
        <v>13</v>
      </c>
      <c r="AF155" s="66">
        <f t="shared" ref="AF155:AF159" si="181">L155</f>
        <v>3</v>
      </c>
    </row>
    <row r="156">
      <c r="A156" s="298" t="str">
        <f t="shared" si="170"/>
        <v>NBW</v>
      </c>
      <c r="B156" s="56">
        <v>2.0</v>
      </c>
      <c r="C156" s="58" t="s">
        <v>109</v>
      </c>
      <c r="D156" s="60">
        <v>6.0</v>
      </c>
      <c r="E156" s="60">
        <v>6.0</v>
      </c>
      <c r="F156" s="60">
        <v>4.0</v>
      </c>
      <c r="G156" s="60">
        <v>7.0</v>
      </c>
      <c r="H156" s="60">
        <v>4.0</v>
      </c>
      <c r="I156" s="60">
        <v>5.0</v>
      </c>
      <c r="J156" s="60">
        <v>6.0</v>
      </c>
      <c r="K156" s="60">
        <v>5.0</v>
      </c>
      <c r="L156" s="60">
        <v>4.0</v>
      </c>
      <c r="M156" s="48">
        <f t="shared" si="171"/>
        <v>47</v>
      </c>
      <c r="N156" s="60">
        <v>5.0</v>
      </c>
      <c r="O156" s="60">
        <v>5.0</v>
      </c>
      <c r="P156" s="60">
        <v>3.0</v>
      </c>
      <c r="Q156" s="60">
        <v>5.0</v>
      </c>
      <c r="R156" s="60">
        <v>5.0</v>
      </c>
      <c r="S156" s="60">
        <v>5.0</v>
      </c>
      <c r="T156" s="60">
        <v>3.0</v>
      </c>
      <c r="U156" s="60">
        <v>5.0</v>
      </c>
      <c r="V156" s="60">
        <v>6.0</v>
      </c>
      <c r="W156" s="48">
        <f t="shared" si="172"/>
        <v>42</v>
      </c>
      <c r="X156" s="68">
        <f t="shared" si="173"/>
        <v>89</v>
      </c>
      <c r="Y156" s="66">
        <f t="shared" si="174"/>
        <v>42</v>
      </c>
      <c r="Z156" s="66">
        <f t="shared" si="175"/>
        <v>29</v>
      </c>
      <c r="AA156" s="66">
        <f t="shared" si="176"/>
        <v>14</v>
      </c>
      <c r="AB156" s="66">
        <f t="shared" si="177"/>
        <v>6</v>
      </c>
      <c r="AC156" s="66">
        <f t="shared" si="178"/>
        <v>47</v>
      </c>
      <c r="AD156" s="66">
        <f t="shared" si="179"/>
        <v>31</v>
      </c>
      <c r="AE156" s="66">
        <f t="shared" si="180"/>
        <v>15</v>
      </c>
      <c r="AF156" s="66">
        <f t="shared" si="181"/>
        <v>4</v>
      </c>
    </row>
    <row r="157">
      <c r="A157" s="298" t="str">
        <f t="shared" si="170"/>
        <v>NBW</v>
      </c>
      <c r="B157" s="56">
        <v>3.0</v>
      </c>
      <c r="C157" s="58" t="s">
        <v>110</v>
      </c>
      <c r="D157" s="60">
        <v>4.0</v>
      </c>
      <c r="E157" s="60">
        <v>6.0</v>
      </c>
      <c r="F157" s="60">
        <v>4.0</v>
      </c>
      <c r="G157" s="60">
        <v>6.0</v>
      </c>
      <c r="H157" s="60">
        <v>5.0</v>
      </c>
      <c r="I157" s="60">
        <v>5.0</v>
      </c>
      <c r="J157" s="60">
        <v>4.0</v>
      </c>
      <c r="K157" s="60">
        <v>4.0</v>
      </c>
      <c r="L157" s="60">
        <v>4.0</v>
      </c>
      <c r="M157" s="48">
        <f t="shared" si="171"/>
        <v>42</v>
      </c>
      <c r="N157" s="60">
        <v>5.0</v>
      </c>
      <c r="O157" s="60">
        <v>4.0</v>
      </c>
      <c r="P157" s="60">
        <v>4.0</v>
      </c>
      <c r="Q157" s="60">
        <v>5.0</v>
      </c>
      <c r="R157" s="60">
        <v>5.0</v>
      </c>
      <c r="S157" s="60">
        <v>4.0</v>
      </c>
      <c r="T157" s="60">
        <v>4.0</v>
      </c>
      <c r="U157" s="60">
        <v>5.0</v>
      </c>
      <c r="V157" s="60">
        <v>5.0</v>
      </c>
      <c r="W157" s="48">
        <f t="shared" si="172"/>
        <v>41</v>
      </c>
      <c r="X157" s="68">
        <f t="shared" si="173"/>
        <v>83</v>
      </c>
      <c r="Y157" s="66">
        <f t="shared" si="174"/>
        <v>41</v>
      </c>
      <c r="Z157" s="66">
        <f t="shared" si="175"/>
        <v>28</v>
      </c>
      <c r="AA157" s="66">
        <f t="shared" si="176"/>
        <v>14</v>
      </c>
      <c r="AB157" s="66">
        <f t="shared" si="177"/>
        <v>5</v>
      </c>
      <c r="AC157" s="66">
        <f t="shared" si="178"/>
        <v>42</v>
      </c>
      <c r="AD157" s="66">
        <f t="shared" si="179"/>
        <v>28</v>
      </c>
      <c r="AE157" s="66">
        <f t="shared" si="180"/>
        <v>12</v>
      </c>
      <c r="AF157" s="66">
        <f t="shared" si="181"/>
        <v>4</v>
      </c>
    </row>
    <row r="158">
      <c r="A158" s="298" t="str">
        <f t="shared" si="170"/>
        <v>NBW</v>
      </c>
      <c r="B158" s="56">
        <v>4.0</v>
      </c>
      <c r="C158" s="58" t="s">
        <v>111</v>
      </c>
      <c r="D158" s="60">
        <v>6.0</v>
      </c>
      <c r="E158" s="60">
        <v>7.0</v>
      </c>
      <c r="F158" s="60">
        <v>5.0</v>
      </c>
      <c r="G158" s="60">
        <v>8.0</v>
      </c>
      <c r="H158" s="60">
        <v>4.0</v>
      </c>
      <c r="I158" s="60">
        <v>6.0</v>
      </c>
      <c r="J158" s="60">
        <v>6.0</v>
      </c>
      <c r="K158" s="60">
        <v>5.0</v>
      </c>
      <c r="L158" s="60">
        <v>5.0</v>
      </c>
      <c r="M158" s="48">
        <f t="shared" si="171"/>
        <v>52</v>
      </c>
      <c r="N158" s="60">
        <v>5.0</v>
      </c>
      <c r="O158" s="60">
        <v>4.0</v>
      </c>
      <c r="P158" s="60">
        <v>4.0</v>
      </c>
      <c r="Q158" s="60">
        <v>6.0</v>
      </c>
      <c r="R158" s="60">
        <v>6.0</v>
      </c>
      <c r="S158" s="60">
        <v>5.0</v>
      </c>
      <c r="T158" s="60">
        <v>6.0</v>
      </c>
      <c r="U158" s="60">
        <v>7.0</v>
      </c>
      <c r="V158" s="60">
        <v>5.0</v>
      </c>
      <c r="W158" s="48">
        <f t="shared" si="172"/>
        <v>48</v>
      </c>
      <c r="X158" s="68">
        <f t="shared" si="173"/>
        <v>100</v>
      </c>
      <c r="Y158" s="66">
        <f t="shared" si="174"/>
        <v>48</v>
      </c>
      <c r="Z158" s="66">
        <f t="shared" si="175"/>
        <v>35</v>
      </c>
      <c r="AA158" s="66">
        <f t="shared" si="176"/>
        <v>18</v>
      </c>
      <c r="AB158" s="66">
        <f t="shared" si="177"/>
        <v>5</v>
      </c>
      <c r="AC158" s="66">
        <f t="shared" si="178"/>
        <v>52</v>
      </c>
      <c r="AD158" s="66">
        <f t="shared" si="179"/>
        <v>34</v>
      </c>
      <c r="AE158" s="66">
        <f t="shared" si="180"/>
        <v>16</v>
      </c>
      <c r="AF158" s="66">
        <f t="shared" si="181"/>
        <v>5</v>
      </c>
    </row>
    <row r="159">
      <c r="A159" s="298" t="str">
        <f t="shared" si="170"/>
        <v>NBW</v>
      </c>
      <c r="B159" s="56">
        <v>5.0</v>
      </c>
      <c r="C159" s="58" t="s">
        <v>112</v>
      </c>
      <c r="D159" s="60">
        <v>6.0</v>
      </c>
      <c r="E159" s="60">
        <v>8.0</v>
      </c>
      <c r="F159" s="60">
        <v>6.0</v>
      </c>
      <c r="G159" s="60">
        <v>6.0</v>
      </c>
      <c r="H159" s="60">
        <v>6.0</v>
      </c>
      <c r="I159" s="60">
        <v>6.0</v>
      </c>
      <c r="J159" s="60">
        <v>5.0</v>
      </c>
      <c r="K159" s="60">
        <v>6.0</v>
      </c>
      <c r="L159" s="60">
        <v>5.0</v>
      </c>
      <c r="M159" s="48">
        <f t="shared" si="171"/>
        <v>54</v>
      </c>
      <c r="N159" s="60">
        <v>5.0</v>
      </c>
      <c r="O159" s="60">
        <v>6.0</v>
      </c>
      <c r="P159" s="60">
        <v>3.0</v>
      </c>
      <c r="Q159" s="60">
        <v>6.0</v>
      </c>
      <c r="R159" s="60">
        <v>7.0</v>
      </c>
      <c r="S159" s="60">
        <v>5.0</v>
      </c>
      <c r="T159" s="60">
        <v>2.0</v>
      </c>
      <c r="U159" s="60">
        <v>5.0</v>
      </c>
      <c r="V159" s="60">
        <v>7.0</v>
      </c>
      <c r="W159" s="48">
        <f t="shared" si="172"/>
        <v>46</v>
      </c>
      <c r="X159" s="68">
        <f t="shared" si="173"/>
        <v>100</v>
      </c>
      <c r="Y159" s="66">
        <f t="shared" si="174"/>
        <v>46</v>
      </c>
      <c r="Z159" s="66">
        <f t="shared" si="175"/>
        <v>32</v>
      </c>
      <c r="AA159" s="66">
        <f t="shared" si="176"/>
        <v>14</v>
      </c>
      <c r="AB159" s="66">
        <f t="shared" si="177"/>
        <v>7</v>
      </c>
      <c r="AC159" s="66">
        <f t="shared" si="178"/>
        <v>54</v>
      </c>
      <c r="AD159" s="66">
        <f t="shared" si="179"/>
        <v>34</v>
      </c>
      <c r="AE159" s="66">
        <f t="shared" si="180"/>
        <v>16</v>
      </c>
      <c r="AF159" s="66">
        <f t="shared" si="181"/>
        <v>5</v>
      </c>
    </row>
    <row r="160">
      <c r="A160" s="78" t="s">
        <v>24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16"/>
      <c r="M160" s="77">
        <f>IF(OR(M155=0,M156=0,M157=0,M158=0,M159=0),0,AC160)</f>
        <v>52</v>
      </c>
      <c r="N160" s="78" t="s">
        <v>24</v>
      </c>
      <c r="O160" s="8"/>
      <c r="P160" s="8"/>
      <c r="Q160" s="8"/>
      <c r="R160" s="8"/>
      <c r="S160" s="8"/>
      <c r="T160" s="8"/>
      <c r="U160" s="8"/>
      <c r="V160" s="16"/>
      <c r="W160" s="77">
        <f>IF(OR(W155=0,W156=0,W157=0,W158=0,W159=0),0,Y160)</f>
        <v>48</v>
      </c>
      <c r="X160" s="68">
        <f>IF(OR(X155=0,X156=0,X157=0,X158=0,X159=0),0,MAX(X155:X159))</f>
        <v>100</v>
      </c>
      <c r="Y160" s="299">
        <f>MAX(IF($X155=$X160,Y155,0),IF(X156=X160,Y156,0),IF(X157=X160,Y157,0),IF(X158=X160,Y158,0),IF(X159=X160,Y159,0))</f>
        <v>48</v>
      </c>
      <c r="Z160" s="300">
        <f>MAX(IF(AND($X155=$X160,$Y155=$Y160),$Z155,0),IF(AND($X156=$X160,$Y156=$Y160),$Z156,0),IF(AND($X157=$X160,$Y157=$Y160),$Z157,0),IF(AND($X158=$X160,$Y158=$Y160),$Z158,0),IF(AND($X159=$X160,$Y159=$Y160),$Z159,0))</f>
        <v>35</v>
      </c>
      <c r="AA160" s="300">
        <f>MAX(IF(AND($X155=$X160,$Y155=$Y160,$Z155=$Z160),$AA155,0),IF(AND($X156=$X160,$Y156=$Y160,$Z156=$Z160),$AA156,0),IF(AND($X157=$X160,$Y157=$Y160,$Z157=$Z160),$AA157,0),IF(AND($X158=$X160,$Y158=$Y160,$Z158=$Z160),$AA158,0),IF(AND($X159=$X160,$Y159=$Y160,$Z159=$Z160),$AA159,0))</f>
        <v>18</v>
      </c>
      <c r="AB160" s="300">
        <f>MAX(IF(AND($X155=$X160,$Y155=$Y160,$Z155=$Z160,$AA155=$AA160),$AB155,0),IF(AND($X156=$X160,$Y156=$Y160,$Z156=$Z160,$AA156=$AA160),$AB156,0),IF(AND($X157=$X160,$Y157=$Y160,$Z157=$Z160,$AA157=$AA160),$AB157,0),IF(AND($X158=$X160,$Y158=$Y160,$Z158=$Z160,$AA158=$AA160),$AB158,0),IF(AND($X159=$X160,$Y159=$Y160,$Z159=$Z160,$AA159=$AA160),$AB159,0))</f>
        <v>5</v>
      </c>
      <c r="AC160" s="300">
        <f>MAX(IF(AND($X155=$X160,$Y155=$Y160,$Z155=$Z160,$AA155=$AA160,$AB155=$AB160),$AC155,0),IF(AND($X156=$X160,$Y156=$Y160,$Z156=$Z160,$AA156=$AA160,$AB156=$AB160),$AC156,0),IF(AND($X157=$X160,$Y157=$Y160,$Z157=$Z160,$AA157=$AA160,$AB157=$AB160),$AC157,0),IF(AND($X158=$X160,$Y158=$Y160,$Z158=$Z160,$AA158=$AA160,$AB158=$AB160),$AC158,0),IF(AND($X159=$X160,$Y159=$Y160,$Z159=$Z160,$AA159=$AA160,$AB159=$AB160),$AC159,0))</f>
        <v>52</v>
      </c>
      <c r="AD160" s="300">
        <f>MAX(IF(AND($X155=$X160,$Y155=$Y160,$Z155=$Z160,$AA155=$AA160,$AB155=$AB160,$AC155=$AC160),$AD155,0),IF(AND($X156=$X160,$Y156=$Y160,$Z156=$Z160,$AA156=$AA160,$AB156=$AB160,$AC156=$AC160),$AD156,0),IF(AND($X157=$X160,$Y157=$Y160,$Z157=$Z160,$AA157=$AA160,$AB157=$AB160,$AC157=$AC160),$AD157,0),IF(AND($X158=$X160,$Y158=$Y160,$Z158=$Z160,$AA158=$AA160,$AB158=$AB160,$AC158=$AC160),$AD158,0),IF(AND($X159=$X160,$Y159=$Y160,$Z159=$Z160,$AA159=$AA160,$AB159=$AB160,$AC159=$AC160),$AD159,0))</f>
        <v>34</v>
      </c>
      <c r="AE160" s="300">
        <f>MAX(IF(AND($X155=$X160,$Y155=$Y160,$Z155=$Z160,$AA155=$AA160,$AB155=$AB160,$AC155=$AC160,$AD155=$AD160),$AE155,0),IF(AND($X156=$X160,$Y156=$Y160,$Z156=$Z160,$AA156=$AA160,$AB156=$AB160,$AC156=$AC160,$AD156=$AD160),$AE156,0),IF(AND($X157=$X160,$Y157=$Y160,$Z157=$Z160,$AA157=$AA160,$AB157=$AB160,$AC157=$AC160,$AD157=$AD160),$AE157,0),IF(AND($X158=$X160,$Y158=$Y160,$Z158=$Z160,$AA158=$AA160,$AB158=$AB160,$AC158=$AC160,$AD158=$AD160),$AE158,0),IF(AND($X159=$X160,$Y159=$Y160,$Z159=$Z160,$AA159=$AA160,$AB159=$AB160,$AC159=$AC160,$AD159=$AD160),$AE159,0))</f>
        <v>16</v>
      </c>
      <c r="AF160" s="301">
        <f>MAX(IF(AND($X155=$X160,$Y155=$Y160,$Z155=$Z160,$AA155=$AA160,$AB155=$AB160,$AC155=$AC160,$AD155=$AD160,$AE155=$AE160),$AF155,0),IF(AND($X156=$X160,$Y156=$Y160,$Z156=$Z160,$AA156=$AA160,$AB156=$AB160,$AC156=$AC160,$AD156=$AD160,$AE156=$AE160),$AF156,0),IF(AND($X157=$X160,$Y157=$Y160,$Z157=$Z160,$AA157=$AA160,$AB157=$AB160,$AC157=$AC160,$AD157=$AD160,$AE157=$AE160),$AF157,0),IF(AND($X158=$X160,$Y158=$Y160,$Z158=$Z160,$AA158=$AA160,$AB158=$AB160,$AC158=$AC160,$AD158=$AD160,$AE158=$AE160),$AF158,0),IF(AND($X159=$X160,$Y159=$Y160,$Z159=$Z160,$AA159=$AA160,$AB159=$AB160,$AC159=$AC160,$AD159=$AD160,$AE159=$AE160),$AF159,0))</f>
        <v>5</v>
      </c>
    </row>
    <row r="161">
      <c r="A161" s="302" t="s">
        <v>18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16"/>
      <c r="M161" s="94">
        <f>SUM(M155:M159)-M160</f>
        <v>184</v>
      </c>
      <c r="N161" s="302" t="s">
        <v>18</v>
      </c>
      <c r="O161" s="8"/>
      <c r="P161" s="8"/>
      <c r="Q161" s="8"/>
      <c r="R161" s="8"/>
      <c r="S161" s="8"/>
      <c r="T161" s="8"/>
      <c r="U161" s="8"/>
      <c r="V161" s="16"/>
      <c r="W161" s="94">
        <f t="shared" ref="W161:AF161" si="182">SUM(W155:W159)-W160</f>
        <v>168</v>
      </c>
      <c r="X161" s="95">
        <f t="shared" si="182"/>
        <v>352</v>
      </c>
      <c r="Y161" s="303">
        <f t="shared" si="182"/>
        <v>168</v>
      </c>
      <c r="Z161" s="304">
        <f t="shared" si="182"/>
        <v>116</v>
      </c>
      <c r="AA161" s="304">
        <f t="shared" si="182"/>
        <v>55</v>
      </c>
      <c r="AB161" s="304">
        <f t="shared" si="182"/>
        <v>23</v>
      </c>
      <c r="AC161" s="304">
        <f t="shared" si="182"/>
        <v>184</v>
      </c>
      <c r="AD161" s="304">
        <f t="shared" si="182"/>
        <v>120</v>
      </c>
      <c r="AE161" s="304">
        <f t="shared" si="182"/>
        <v>56</v>
      </c>
      <c r="AF161" s="305">
        <f t="shared" si="182"/>
        <v>16</v>
      </c>
    </row>
    <row r="162">
      <c r="A162" s="103"/>
      <c r="B162" s="104"/>
      <c r="C162" s="106"/>
      <c r="D162" s="103"/>
      <c r="E162" s="103"/>
      <c r="F162" s="103"/>
      <c r="G162" s="103"/>
      <c r="H162" s="103"/>
      <c r="I162" s="103"/>
      <c r="J162" s="103"/>
      <c r="K162" s="103"/>
      <c r="L162" s="103"/>
      <c r="M162" s="108"/>
      <c r="N162" s="103"/>
      <c r="O162" s="103"/>
      <c r="P162" s="103"/>
      <c r="Q162" s="103"/>
      <c r="R162" s="103"/>
      <c r="S162" s="103"/>
      <c r="T162" s="103"/>
      <c r="U162" s="103"/>
      <c r="V162" s="103"/>
      <c r="W162" s="108"/>
      <c r="X162" s="108"/>
      <c r="Y162" s="103"/>
      <c r="Z162" s="103"/>
      <c r="AA162" s="103"/>
      <c r="AB162" s="103"/>
      <c r="AC162" s="103"/>
      <c r="AD162" s="103"/>
      <c r="AE162" s="103"/>
      <c r="AF162" s="103"/>
    </row>
    <row r="163">
      <c r="A163" s="241" t="s">
        <v>113</v>
      </c>
      <c r="B163" s="242" t="s">
        <v>114</v>
      </c>
      <c r="C163" s="16"/>
      <c r="D163" s="46">
        <v>1.0</v>
      </c>
      <c r="E163" s="46">
        <v>2.0</v>
      </c>
      <c r="F163" s="46">
        <v>3.0</v>
      </c>
      <c r="G163" s="46">
        <v>4.0</v>
      </c>
      <c r="H163" s="46">
        <v>5.0</v>
      </c>
      <c r="I163" s="46">
        <v>6.0</v>
      </c>
      <c r="J163" s="46">
        <v>7.0</v>
      </c>
      <c r="K163" s="46">
        <v>8.0</v>
      </c>
      <c r="L163" s="46">
        <v>9.0</v>
      </c>
      <c r="M163" s="47" t="s">
        <v>18</v>
      </c>
      <c r="N163" s="46">
        <v>10.0</v>
      </c>
      <c r="O163" s="46">
        <v>11.0</v>
      </c>
      <c r="P163" s="46">
        <v>12.0</v>
      </c>
      <c r="Q163" s="46">
        <v>13.0</v>
      </c>
      <c r="R163" s="46">
        <v>14.0</v>
      </c>
      <c r="S163" s="46">
        <v>15.0</v>
      </c>
      <c r="T163" s="46">
        <v>16.0</v>
      </c>
      <c r="U163" s="46">
        <v>17.0</v>
      </c>
      <c r="V163" s="46">
        <v>18.0</v>
      </c>
      <c r="W163" s="47" t="s">
        <v>18</v>
      </c>
      <c r="X163" s="306"/>
      <c r="Y163" s="307"/>
      <c r="Z163" s="307"/>
      <c r="AA163" s="307"/>
      <c r="AB163" s="307"/>
      <c r="AC163" s="307"/>
      <c r="AD163" s="307"/>
      <c r="AE163" s="307"/>
      <c r="AF163" s="308"/>
    </row>
    <row r="164">
      <c r="A164" s="309" t="str">
        <f>A163</f>
        <v>OCN</v>
      </c>
      <c r="B164" s="56">
        <v>1.0</v>
      </c>
      <c r="C164" s="58" t="s">
        <v>115</v>
      </c>
      <c r="D164" s="60">
        <v>5.0</v>
      </c>
      <c r="E164" s="60">
        <v>4.0</v>
      </c>
      <c r="F164" s="60">
        <v>5.0</v>
      </c>
      <c r="G164" s="60">
        <v>5.0</v>
      </c>
      <c r="H164" s="60">
        <v>2.0</v>
      </c>
      <c r="I164" s="60">
        <v>5.0</v>
      </c>
      <c r="J164" s="60">
        <v>6.0</v>
      </c>
      <c r="K164" s="60">
        <v>5.0</v>
      </c>
      <c r="L164" s="60">
        <v>3.0</v>
      </c>
      <c r="M164" s="48">
        <f t="shared" ref="M164:M168" si="183">IF(OR(ISBLANK(C164),ISBLANK(D164),ISBLANK(E164),ISBLANK(F164),ISBLANK(G164),ISBLANK(H164),ISBLANK(I164),ISBLANK(J164),ISBLANK(K164),ISBLANK(L164)),0,SUM(D164:L164))</f>
        <v>40</v>
      </c>
      <c r="N164" s="60">
        <v>3.0</v>
      </c>
      <c r="O164" s="60">
        <v>5.0</v>
      </c>
      <c r="P164" s="60">
        <v>3.0</v>
      </c>
      <c r="Q164" s="60">
        <v>7.0</v>
      </c>
      <c r="R164" s="60">
        <v>6.0</v>
      </c>
      <c r="S164" s="60">
        <v>5.0</v>
      </c>
      <c r="T164" s="60">
        <v>3.0</v>
      </c>
      <c r="U164" s="60">
        <v>6.0</v>
      </c>
      <c r="V164" s="60">
        <v>5.0</v>
      </c>
      <c r="W164" s="48">
        <f t="shared" ref="W164:W168" si="184">IF(OR(ISBLANK(M164),ISBLANK(N164),ISBLANK(O164),ISBLANK(P164),ISBLANK(Q164),ISBLANK(R164),ISBLANK(S164),ISBLANK(T164),ISBLANK(U164),ISBLANK(V164)),0,SUM(N164:V164))</f>
        <v>43</v>
      </c>
      <c r="X164" s="64">
        <f t="shared" ref="X164:X168" si="185">M164+W164</f>
        <v>83</v>
      </c>
      <c r="Y164" s="66">
        <f t="shared" ref="Y164:Y168" si="186">W164</f>
        <v>43</v>
      </c>
      <c r="Z164" s="66">
        <f t="shared" ref="Z164:Z168" si="187">SUM(Q164:V164)</f>
        <v>32</v>
      </c>
      <c r="AA164" s="66">
        <f t="shared" ref="AA164:AA168" si="188">SUM(T164:V164)</f>
        <v>14</v>
      </c>
      <c r="AB164" s="66">
        <f t="shared" ref="AB164:AB168" si="189">V164</f>
        <v>5</v>
      </c>
      <c r="AC164" s="66">
        <f t="shared" ref="AC164:AC168" si="190">M164</f>
        <v>40</v>
      </c>
      <c r="AD164" s="66">
        <f t="shared" ref="AD164:AD168" si="191">SUM(G164:L164)</f>
        <v>26</v>
      </c>
      <c r="AE164" s="66">
        <f t="shared" ref="AE164:AE168" si="192">SUM(J164:L164)</f>
        <v>14</v>
      </c>
      <c r="AF164" s="66">
        <f t="shared" ref="AF164:AF168" si="193">L164</f>
        <v>3</v>
      </c>
    </row>
    <row r="165">
      <c r="A165" s="309" t="str">
        <f>A163</f>
        <v>OCN</v>
      </c>
      <c r="B165" s="56">
        <v>2.0</v>
      </c>
      <c r="C165" s="58" t="s">
        <v>116</v>
      </c>
      <c r="D165" s="60">
        <v>6.0</v>
      </c>
      <c r="E165" s="60">
        <v>6.0</v>
      </c>
      <c r="F165" s="60">
        <v>5.0</v>
      </c>
      <c r="G165" s="60">
        <v>4.0</v>
      </c>
      <c r="H165" s="60">
        <v>5.0</v>
      </c>
      <c r="I165" s="60">
        <v>4.0</v>
      </c>
      <c r="J165" s="60">
        <v>5.0</v>
      </c>
      <c r="K165" s="60">
        <v>4.0</v>
      </c>
      <c r="L165" s="60">
        <v>4.0</v>
      </c>
      <c r="M165" s="48">
        <f t="shared" si="183"/>
        <v>43</v>
      </c>
      <c r="N165" s="60">
        <v>4.0</v>
      </c>
      <c r="O165" s="60">
        <v>5.0</v>
      </c>
      <c r="P165" s="60">
        <v>3.0</v>
      </c>
      <c r="Q165" s="60">
        <v>7.0</v>
      </c>
      <c r="R165" s="60">
        <v>5.0</v>
      </c>
      <c r="S165" s="60">
        <v>5.0</v>
      </c>
      <c r="T165" s="60">
        <v>3.0</v>
      </c>
      <c r="U165" s="60">
        <v>6.0</v>
      </c>
      <c r="V165" s="60">
        <v>5.0</v>
      </c>
      <c r="W165" s="48">
        <f t="shared" si="184"/>
        <v>43</v>
      </c>
      <c r="X165" s="68">
        <f t="shared" si="185"/>
        <v>86</v>
      </c>
      <c r="Y165" s="66">
        <f t="shared" si="186"/>
        <v>43</v>
      </c>
      <c r="Z165" s="66">
        <f t="shared" si="187"/>
        <v>31</v>
      </c>
      <c r="AA165" s="66">
        <f t="shared" si="188"/>
        <v>14</v>
      </c>
      <c r="AB165" s="66">
        <f t="shared" si="189"/>
        <v>5</v>
      </c>
      <c r="AC165" s="66">
        <f t="shared" si="190"/>
        <v>43</v>
      </c>
      <c r="AD165" s="66">
        <f t="shared" si="191"/>
        <v>26</v>
      </c>
      <c r="AE165" s="66">
        <f t="shared" si="192"/>
        <v>13</v>
      </c>
      <c r="AF165" s="66">
        <f t="shared" si="193"/>
        <v>4</v>
      </c>
    </row>
    <row r="166">
      <c r="A166" s="309" t="str">
        <f>A163</f>
        <v>OCN</v>
      </c>
      <c r="B166" s="56">
        <v>3.0</v>
      </c>
      <c r="C166" s="58" t="s">
        <v>117</v>
      </c>
      <c r="D166" s="60">
        <v>4.0</v>
      </c>
      <c r="E166" s="60">
        <v>6.0</v>
      </c>
      <c r="F166" s="60">
        <v>7.0</v>
      </c>
      <c r="G166" s="60">
        <v>5.0</v>
      </c>
      <c r="H166" s="60">
        <v>4.0</v>
      </c>
      <c r="I166" s="60">
        <v>5.0</v>
      </c>
      <c r="J166" s="60">
        <v>6.0</v>
      </c>
      <c r="K166" s="60">
        <v>4.0</v>
      </c>
      <c r="L166" s="60">
        <v>5.0</v>
      </c>
      <c r="M166" s="48">
        <f t="shared" si="183"/>
        <v>46</v>
      </c>
      <c r="N166" s="60">
        <v>5.0</v>
      </c>
      <c r="O166" s="60">
        <v>5.0</v>
      </c>
      <c r="P166" s="60">
        <v>3.0</v>
      </c>
      <c r="Q166" s="60">
        <v>5.0</v>
      </c>
      <c r="R166" s="60">
        <v>5.0</v>
      </c>
      <c r="S166" s="60">
        <v>6.0</v>
      </c>
      <c r="T166" s="60">
        <v>4.0</v>
      </c>
      <c r="U166" s="60">
        <v>6.0</v>
      </c>
      <c r="V166" s="60">
        <v>5.0</v>
      </c>
      <c r="W166" s="48">
        <f t="shared" si="184"/>
        <v>44</v>
      </c>
      <c r="X166" s="68">
        <f t="shared" si="185"/>
        <v>90</v>
      </c>
      <c r="Y166" s="66">
        <f t="shared" si="186"/>
        <v>44</v>
      </c>
      <c r="Z166" s="66">
        <f t="shared" si="187"/>
        <v>31</v>
      </c>
      <c r="AA166" s="66">
        <f t="shared" si="188"/>
        <v>15</v>
      </c>
      <c r="AB166" s="66">
        <f t="shared" si="189"/>
        <v>5</v>
      </c>
      <c r="AC166" s="66">
        <f t="shared" si="190"/>
        <v>46</v>
      </c>
      <c r="AD166" s="66">
        <f t="shared" si="191"/>
        <v>29</v>
      </c>
      <c r="AE166" s="66">
        <f t="shared" si="192"/>
        <v>15</v>
      </c>
      <c r="AF166" s="66">
        <f t="shared" si="193"/>
        <v>5</v>
      </c>
    </row>
    <row r="167">
      <c r="A167" s="309" t="str">
        <f>A163</f>
        <v>OCN</v>
      </c>
      <c r="B167" s="56">
        <v>4.0</v>
      </c>
      <c r="C167" s="58" t="s">
        <v>118</v>
      </c>
      <c r="D167" s="60">
        <v>4.0</v>
      </c>
      <c r="E167" s="60">
        <v>5.0</v>
      </c>
      <c r="F167" s="60">
        <v>6.0</v>
      </c>
      <c r="G167" s="60">
        <v>5.0</v>
      </c>
      <c r="H167" s="60">
        <v>5.0</v>
      </c>
      <c r="I167" s="60">
        <v>6.0</v>
      </c>
      <c r="J167" s="60">
        <v>5.0</v>
      </c>
      <c r="K167" s="60">
        <v>4.0</v>
      </c>
      <c r="L167" s="60">
        <v>5.0</v>
      </c>
      <c r="M167" s="48">
        <f t="shared" si="183"/>
        <v>45</v>
      </c>
      <c r="N167" s="60">
        <v>4.0</v>
      </c>
      <c r="O167" s="60">
        <v>5.0</v>
      </c>
      <c r="P167" s="60">
        <v>4.0</v>
      </c>
      <c r="Q167" s="60">
        <v>5.0</v>
      </c>
      <c r="R167" s="60">
        <v>5.0</v>
      </c>
      <c r="S167" s="60">
        <v>6.0</v>
      </c>
      <c r="T167" s="60">
        <v>4.0</v>
      </c>
      <c r="U167" s="60">
        <v>5.0</v>
      </c>
      <c r="V167" s="60">
        <v>4.0</v>
      </c>
      <c r="W167" s="48">
        <f t="shared" si="184"/>
        <v>42</v>
      </c>
      <c r="X167" s="68">
        <f t="shared" si="185"/>
        <v>87</v>
      </c>
      <c r="Y167" s="66">
        <f t="shared" si="186"/>
        <v>42</v>
      </c>
      <c r="Z167" s="66">
        <f t="shared" si="187"/>
        <v>29</v>
      </c>
      <c r="AA167" s="66">
        <f t="shared" si="188"/>
        <v>13</v>
      </c>
      <c r="AB167" s="66">
        <f t="shared" si="189"/>
        <v>4</v>
      </c>
      <c r="AC167" s="66">
        <f t="shared" si="190"/>
        <v>45</v>
      </c>
      <c r="AD167" s="66">
        <f t="shared" si="191"/>
        <v>30</v>
      </c>
      <c r="AE167" s="66">
        <f t="shared" si="192"/>
        <v>14</v>
      </c>
      <c r="AF167" s="66">
        <f t="shared" si="193"/>
        <v>5</v>
      </c>
    </row>
    <row r="168">
      <c r="A168" s="309" t="str">
        <f>A163</f>
        <v>OCN</v>
      </c>
      <c r="B168" s="56">
        <v>5.0</v>
      </c>
      <c r="C168" s="58" t="s">
        <v>119</v>
      </c>
      <c r="D168" s="60">
        <v>5.0</v>
      </c>
      <c r="E168" s="60">
        <v>6.0</v>
      </c>
      <c r="F168" s="60">
        <v>5.0</v>
      </c>
      <c r="G168" s="60">
        <v>6.0</v>
      </c>
      <c r="H168" s="60">
        <v>5.0</v>
      </c>
      <c r="I168" s="60">
        <v>4.0</v>
      </c>
      <c r="J168" s="60">
        <v>5.0</v>
      </c>
      <c r="K168" s="60">
        <v>5.0</v>
      </c>
      <c r="L168" s="60">
        <v>5.0</v>
      </c>
      <c r="M168" s="48">
        <f t="shared" si="183"/>
        <v>46</v>
      </c>
      <c r="N168" s="60">
        <v>6.0</v>
      </c>
      <c r="O168" s="60">
        <v>5.0</v>
      </c>
      <c r="P168" s="60">
        <v>6.0</v>
      </c>
      <c r="Q168" s="60">
        <v>5.0</v>
      </c>
      <c r="R168" s="60">
        <v>5.0</v>
      </c>
      <c r="S168" s="60">
        <v>7.0</v>
      </c>
      <c r="T168" s="60">
        <v>4.0</v>
      </c>
      <c r="U168" s="60">
        <v>7.0</v>
      </c>
      <c r="V168" s="60">
        <v>5.0</v>
      </c>
      <c r="W168" s="48">
        <f t="shared" si="184"/>
        <v>50</v>
      </c>
      <c r="X168" s="68">
        <f t="shared" si="185"/>
        <v>96</v>
      </c>
      <c r="Y168" s="66">
        <f t="shared" si="186"/>
        <v>50</v>
      </c>
      <c r="Z168" s="66">
        <f t="shared" si="187"/>
        <v>33</v>
      </c>
      <c r="AA168" s="66">
        <f t="shared" si="188"/>
        <v>16</v>
      </c>
      <c r="AB168" s="66">
        <f t="shared" si="189"/>
        <v>5</v>
      </c>
      <c r="AC168" s="66">
        <f t="shared" si="190"/>
        <v>46</v>
      </c>
      <c r="AD168" s="66">
        <f t="shared" si="191"/>
        <v>30</v>
      </c>
      <c r="AE168" s="66">
        <f t="shared" si="192"/>
        <v>15</v>
      </c>
      <c r="AF168" s="66">
        <f t="shared" si="193"/>
        <v>5</v>
      </c>
    </row>
    <row r="169">
      <c r="A169" s="78" t="s">
        <v>24</v>
      </c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16"/>
      <c r="M169" s="77">
        <f>IF(OR(M164=0,M165=0,M166=0,M167=0,M168=0),0,AC169)</f>
        <v>46</v>
      </c>
      <c r="N169" s="78" t="s">
        <v>24</v>
      </c>
      <c r="O169" s="8"/>
      <c r="P169" s="8"/>
      <c r="Q169" s="8"/>
      <c r="R169" s="8"/>
      <c r="S169" s="8"/>
      <c r="T169" s="8"/>
      <c r="U169" s="8"/>
      <c r="V169" s="16"/>
      <c r="W169" s="77">
        <f>IF(OR(W164=0,W165=0,W166=0,W167=0,W168=0),0,Y169)</f>
        <v>50</v>
      </c>
      <c r="X169" s="68">
        <f>IF(OR(X164=0,X165=0,X166=0,X167=0,X168=0),0,MAX(X164:X168))</f>
        <v>96</v>
      </c>
      <c r="Y169" s="311">
        <f>MAX(IF($X164=$X169,Y164,0),IF(X165=X169,Y165,0),IF(X166=X169,Y166,0),IF(X167=X169,Y167,0),IF(X168=X169,Y168,0))</f>
        <v>50</v>
      </c>
      <c r="Z169" s="312">
        <f>MAX(IF(AND($X164=$X169,$Y164=$Y169),$Z164,0),IF(AND($X165=$X169,$Y165=$Y169),$Z165,0),IF(AND($X166=$X169,$Y166=$Y169),$Z166,0),IF(AND($X167=$X169,$Y167=$Y169),$Z167,0),IF(AND($X168=$X169,$Y168=$Y169),$Z168,0))</f>
        <v>33</v>
      </c>
      <c r="AA169" s="312">
        <f>MAX(IF(AND($X164=$X169,$Y164=$Y169,$Z164=$Z169),$AA164,0),IF(AND($X165=$X169,$Y165=$Y169,$Z165=$Z169),$AA165,0),IF(AND($X166=$X169,$Y166=$Y169,$Z166=$Z169),$AA166,0),IF(AND($X167=$X169,$Y167=$Y169,$Z167=$Z169),$AA167,0),IF(AND($X168=$X169,$Y168=$Y169,$Z168=$Z169),$AA168,0))</f>
        <v>16</v>
      </c>
      <c r="AB169" s="312">
        <f>MAX(IF(AND($X164=$X169,$Y164=$Y169,$Z164=$Z169,$AA164=$AA169),$AB164,0),IF(AND($X165=$X169,$Y165=$Y169,$Z165=$Z169,$AA165=$AA169),$AB165,0),IF(AND($X166=$X169,$Y166=$Y169,$Z166=$Z169,$AA166=$AA169),$AB166,0),IF(AND($X167=$X169,$Y167=$Y169,$Z167=$Z169,$AA167=$AA169),$AB167,0),IF(AND($X168=$X169,$Y168=$Y169,$Z168=$Z169,$AA168=$AA169),$AB168,0))</f>
        <v>5</v>
      </c>
      <c r="AC169" s="312">
        <f>MAX(IF(AND($X164=$X169,$Y164=$Y169,$Z164=$Z169,$AA164=$AA169,$AB164=$AB169),$AC164,0),IF(AND($X165=$X169,$Y165=$Y169,$Z165=$Z169,$AA165=$AA169,$AB165=$AB169),$AC165,0),IF(AND($X166=$X169,$Y166=$Y169,$Z166=$Z169,$AA166=$AA169,$AB166=$AB169),$AC166,0),IF(AND($X167=$X169,$Y167=$Y169,$Z167=$Z169,$AA167=$AA169,$AB167=$AB169),$AC167,0),IF(AND($X168=$X169,$Y168=$Y169,$Z168=$Z169,$AA168=$AA169,$AB168=$AB169),$AC168,0))</f>
        <v>46</v>
      </c>
      <c r="AD169" s="312">
        <f>MAX(IF(AND($X164=$X169,$Y164=$Y169,$Z164=$Z169,$AA164=$AA169,$AB164=$AB169,$AC164=$AC169),$AD164,0),IF(AND($X165=$X169,$Y165=$Y169,$Z165=$Z169,$AA165=$AA169,$AB165=$AB169,$AC165=$AC169),$AD165,0),IF(AND($X166=$X169,$Y166=$Y169,$Z166=$Z169,$AA166=$AA169,$AB166=$AB169,$AC166=$AC169),$AD166,0),IF(AND($X167=$X169,$Y167=$Y169,$Z167=$Z169,$AA167=$AA169,$AB167=$AB169,$AC167=$AC169),$AD167,0),IF(AND($X168=$X169,$Y168=$Y169,$Z168=$Z169,$AA168=$AA169,$AB168=$AB169,$AC168=$AC169),$AD168,0))</f>
        <v>30</v>
      </c>
      <c r="AE169" s="312">
        <f>MAX(IF(AND($X164=$X169,$Y164=$Y169,$Z164=$Z169,$AA164=$AA169,$AB164=$AB169,$AC164=$AC169,$AD164=$AD169),$AE164,0),IF(AND($X165=$X169,$Y165=$Y169,$Z165=$Z169,$AA165=$AA169,$AB165=$AB169,$AC165=$AC169,$AD165=$AD169),$AE165,0),IF(AND($X166=$X169,$Y166=$Y169,$Z166=$Z169,$AA166=$AA169,$AB166=$AB169,$AC166=$AC169,$AD166=$AD169),$AE166,0),IF(AND($X167=$X169,$Y167=$Y169,$Z167=$Z169,$AA167=$AA169,$AB167=$AB169,$AC167=$AC169,$AD167=$AD169),$AE167,0),IF(AND($X168=$X169,$Y168=$Y169,$Z168=$Z169,$AA168=$AA169,$AB168=$AB169,$AC168=$AC169,$AD168=$AD169),$AE168,0))</f>
        <v>15</v>
      </c>
      <c r="AF169" s="314">
        <f>MAX(IF(AND($X164=$X169,$Y164=$Y169,$Z164=$Z169,$AA164=$AA169,$AB164=$AB169,$AC164=$AC169,$AD164=$AD169,$AE164=$AE169),$AF164,0),IF(AND($X165=$X169,$Y165=$Y169,$Z165=$Z169,$AA165=$AA169,$AB165=$AB169,$AC165=$AC169,$AD165=$AD169,$AE165=$AE169),$AF165,0),IF(AND($X166=$X169,$Y166=$Y169,$Z166=$Z169,$AA166=$AA169,$AB166=$AB169,$AC166=$AC169,$AD166=$AD169,$AE166=$AE169),$AF166,0),IF(AND($X167=$X169,$Y167=$Y169,$Z167=$Z169,$AA167=$AA169,$AB167=$AB169,$AC167=$AC169,$AD167=$AD169,$AE167=$AE169),$AF167,0),IF(AND($X168=$X169,$Y168=$Y169,$Z168=$Z169,$AA168=$AA169,$AB168=$AB169,$AC168=$AC169,$AD168=$AD169,$AE168=$AE169),$AF168,0))</f>
        <v>5</v>
      </c>
    </row>
    <row r="170">
      <c r="A170" s="250" t="s">
        <v>18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16"/>
      <c r="M170" s="94">
        <f>SUM(M164:M168)-M169</f>
        <v>174</v>
      </c>
      <c r="N170" s="250" t="s">
        <v>18</v>
      </c>
      <c r="O170" s="8"/>
      <c r="P170" s="8"/>
      <c r="Q170" s="8"/>
      <c r="R170" s="8"/>
      <c r="S170" s="8"/>
      <c r="T170" s="8"/>
      <c r="U170" s="8"/>
      <c r="V170" s="16"/>
      <c r="W170" s="94">
        <f t="shared" ref="W170:AF170" si="194">SUM(W164:W168)-W169</f>
        <v>172</v>
      </c>
      <c r="X170" s="95">
        <f t="shared" si="194"/>
        <v>346</v>
      </c>
      <c r="Y170" s="315">
        <f t="shared" si="194"/>
        <v>172</v>
      </c>
      <c r="Z170" s="316">
        <f t="shared" si="194"/>
        <v>123</v>
      </c>
      <c r="AA170" s="316">
        <f t="shared" si="194"/>
        <v>56</v>
      </c>
      <c r="AB170" s="316">
        <f t="shared" si="194"/>
        <v>19</v>
      </c>
      <c r="AC170" s="316">
        <f t="shared" si="194"/>
        <v>174</v>
      </c>
      <c r="AD170" s="316">
        <f t="shared" si="194"/>
        <v>111</v>
      </c>
      <c r="AE170" s="316">
        <f t="shared" si="194"/>
        <v>56</v>
      </c>
      <c r="AF170" s="317">
        <f t="shared" si="194"/>
        <v>17</v>
      </c>
    </row>
    <row r="171">
      <c r="A171" s="103"/>
      <c r="B171" s="104"/>
      <c r="C171" s="106"/>
      <c r="D171" s="103"/>
      <c r="E171" s="103"/>
      <c r="F171" s="103"/>
      <c r="G171" s="103"/>
      <c r="H171" s="103"/>
      <c r="I171" s="103"/>
      <c r="J171" s="103"/>
      <c r="K171" s="103"/>
      <c r="L171" s="103"/>
      <c r="M171" s="108"/>
      <c r="N171" s="103"/>
      <c r="O171" s="103"/>
      <c r="P171" s="103"/>
      <c r="Q171" s="103"/>
      <c r="R171" s="103"/>
      <c r="S171" s="103"/>
      <c r="T171" s="103"/>
      <c r="U171" s="103"/>
      <c r="V171" s="103"/>
      <c r="W171" s="108"/>
      <c r="X171" s="108"/>
      <c r="Y171" s="103"/>
      <c r="Z171" s="103"/>
      <c r="AA171" s="103"/>
      <c r="AB171" s="103"/>
      <c r="AC171" s="103"/>
      <c r="AD171" s="103"/>
      <c r="AE171" s="103"/>
      <c r="AF171" s="103"/>
    </row>
    <row r="172">
      <c r="A172" s="318" t="s">
        <v>120</v>
      </c>
      <c r="B172" s="319" t="s">
        <v>121</v>
      </c>
      <c r="C172" s="16"/>
      <c r="D172" s="46">
        <v>1.0</v>
      </c>
      <c r="E172" s="46">
        <v>2.0</v>
      </c>
      <c r="F172" s="46">
        <v>3.0</v>
      </c>
      <c r="G172" s="46">
        <v>4.0</v>
      </c>
      <c r="H172" s="46">
        <v>5.0</v>
      </c>
      <c r="I172" s="46">
        <v>6.0</v>
      </c>
      <c r="J172" s="46">
        <v>7.0</v>
      </c>
      <c r="K172" s="46">
        <v>8.0</v>
      </c>
      <c r="L172" s="46">
        <v>9.0</v>
      </c>
      <c r="M172" s="47" t="s">
        <v>18</v>
      </c>
      <c r="N172" s="46">
        <v>10.0</v>
      </c>
      <c r="O172" s="46">
        <v>11.0</v>
      </c>
      <c r="P172" s="46">
        <v>12.0</v>
      </c>
      <c r="Q172" s="46">
        <v>13.0</v>
      </c>
      <c r="R172" s="46">
        <v>14.0</v>
      </c>
      <c r="S172" s="46">
        <v>15.0</v>
      </c>
      <c r="T172" s="46">
        <v>16.0</v>
      </c>
      <c r="U172" s="46">
        <v>17.0</v>
      </c>
      <c r="V172" s="46">
        <v>18.0</v>
      </c>
      <c r="W172" s="47" t="s">
        <v>18</v>
      </c>
      <c r="X172" s="320"/>
      <c r="Y172" s="321"/>
      <c r="Z172" s="321"/>
      <c r="AA172" s="321"/>
      <c r="AB172" s="321"/>
      <c r="AC172" s="321"/>
      <c r="AD172" s="321"/>
      <c r="AE172" s="321"/>
      <c r="AF172" s="322"/>
    </row>
    <row r="173">
      <c r="A173" s="323" t="str">
        <f t="shared" ref="A173:A177" si="195">A172</f>
        <v>XAV</v>
      </c>
      <c r="B173" s="56">
        <v>1.0</v>
      </c>
      <c r="C173" s="58" t="s">
        <v>122</v>
      </c>
      <c r="D173" s="60">
        <v>5.0</v>
      </c>
      <c r="E173" s="60">
        <v>3.0</v>
      </c>
      <c r="F173" s="60">
        <v>4.0</v>
      </c>
      <c r="G173" s="60">
        <v>4.0</v>
      </c>
      <c r="H173" s="60">
        <v>4.0</v>
      </c>
      <c r="I173" s="60">
        <v>4.0</v>
      </c>
      <c r="J173" s="60">
        <v>6.0</v>
      </c>
      <c r="K173" s="60">
        <v>6.0</v>
      </c>
      <c r="L173" s="60">
        <v>4.0</v>
      </c>
      <c r="M173" s="48">
        <f t="shared" ref="M173:M177" si="196">IF(OR(ISBLANK(C173),ISBLANK(D173),ISBLANK(E173),ISBLANK(F173),ISBLANK(G173),ISBLANK(H173),ISBLANK(I173),ISBLANK(J173),ISBLANK(K173),ISBLANK(L173)),0,SUM(D173:L173))</f>
        <v>40</v>
      </c>
      <c r="N173" s="60">
        <v>4.0</v>
      </c>
      <c r="O173" s="60">
        <v>5.0</v>
      </c>
      <c r="P173" s="60">
        <v>3.0</v>
      </c>
      <c r="Q173" s="60">
        <v>5.0</v>
      </c>
      <c r="R173" s="60">
        <v>4.0</v>
      </c>
      <c r="S173" s="60">
        <v>4.0</v>
      </c>
      <c r="T173" s="60">
        <v>5.0</v>
      </c>
      <c r="U173" s="60">
        <v>6.0</v>
      </c>
      <c r="V173" s="60">
        <v>4.0</v>
      </c>
      <c r="W173" s="48">
        <f t="shared" ref="W173:W177" si="197">IF(OR(ISBLANK(M173),ISBLANK(N173),ISBLANK(O173),ISBLANK(P173),ISBLANK(Q173),ISBLANK(R173),ISBLANK(S173),ISBLANK(T173),ISBLANK(U173),ISBLANK(V173)),0,SUM(N173:V173))</f>
        <v>40</v>
      </c>
      <c r="X173" s="64">
        <f t="shared" ref="X173:X177" si="198">M173+W173</f>
        <v>80</v>
      </c>
      <c r="Y173" s="66">
        <f t="shared" ref="Y173:Y177" si="199">W173</f>
        <v>40</v>
      </c>
      <c r="Z173" s="66">
        <f t="shared" ref="Z173:Z177" si="200">SUM(Q173:V173)</f>
        <v>28</v>
      </c>
      <c r="AA173" s="66">
        <f t="shared" ref="AA173:AA177" si="201">SUM(T173:V173)</f>
        <v>15</v>
      </c>
      <c r="AB173" s="66">
        <f t="shared" ref="AB173:AB177" si="202">V173</f>
        <v>4</v>
      </c>
      <c r="AC173" s="66">
        <f t="shared" ref="AC173:AC177" si="203">M173</f>
        <v>40</v>
      </c>
      <c r="AD173" s="66">
        <f t="shared" ref="AD173:AD177" si="204">SUM(G173:L173)</f>
        <v>28</v>
      </c>
      <c r="AE173" s="66">
        <f t="shared" ref="AE173:AE177" si="205">SUM(J173:L173)</f>
        <v>16</v>
      </c>
      <c r="AF173" s="66">
        <f t="shared" ref="AF173:AF177" si="206">L173</f>
        <v>4</v>
      </c>
    </row>
    <row r="174">
      <c r="A174" s="323" t="str">
        <f t="shared" si="195"/>
        <v>XAV</v>
      </c>
      <c r="B174" s="56">
        <v>2.0</v>
      </c>
      <c r="C174" s="58" t="s">
        <v>123</v>
      </c>
      <c r="D174" s="60">
        <v>6.0</v>
      </c>
      <c r="E174" s="60">
        <v>5.0</v>
      </c>
      <c r="F174" s="60">
        <v>5.0</v>
      </c>
      <c r="G174" s="60">
        <v>6.0</v>
      </c>
      <c r="H174" s="60">
        <v>4.0</v>
      </c>
      <c r="I174" s="60">
        <v>5.0</v>
      </c>
      <c r="J174" s="60">
        <v>3.0</v>
      </c>
      <c r="K174" s="60">
        <v>6.0</v>
      </c>
      <c r="L174" s="60">
        <v>3.0</v>
      </c>
      <c r="M174" s="48">
        <f t="shared" si="196"/>
        <v>43</v>
      </c>
      <c r="N174" s="60">
        <v>4.0</v>
      </c>
      <c r="O174" s="60">
        <v>4.0</v>
      </c>
      <c r="P174" s="60">
        <v>4.0</v>
      </c>
      <c r="Q174" s="60">
        <v>6.0</v>
      </c>
      <c r="R174" s="60">
        <v>4.0</v>
      </c>
      <c r="S174" s="60">
        <v>4.0</v>
      </c>
      <c r="T174" s="60">
        <v>4.0</v>
      </c>
      <c r="U174" s="60">
        <v>5.0</v>
      </c>
      <c r="V174" s="60">
        <v>6.0</v>
      </c>
      <c r="W174" s="48">
        <f t="shared" si="197"/>
        <v>41</v>
      </c>
      <c r="X174" s="68">
        <f t="shared" si="198"/>
        <v>84</v>
      </c>
      <c r="Y174" s="66">
        <f t="shared" si="199"/>
        <v>41</v>
      </c>
      <c r="Z174" s="66">
        <f t="shared" si="200"/>
        <v>29</v>
      </c>
      <c r="AA174" s="66">
        <f t="shared" si="201"/>
        <v>15</v>
      </c>
      <c r="AB174" s="66">
        <f t="shared" si="202"/>
        <v>6</v>
      </c>
      <c r="AC174" s="66">
        <f t="shared" si="203"/>
        <v>43</v>
      </c>
      <c r="AD174" s="66">
        <f t="shared" si="204"/>
        <v>27</v>
      </c>
      <c r="AE174" s="66">
        <f t="shared" si="205"/>
        <v>12</v>
      </c>
      <c r="AF174" s="66">
        <f t="shared" si="206"/>
        <v>3</v>
      </c>
    </row>
    <row r="175">
      <c r="A175" s="323" t="str">
        <f t="shared" si="195"/>
        <v>XAV</v>
      </c>
      <c r="B175" s="56">
        <v>3.0</v>
      </c>
      <c r="C175" s="58" t="s">
        <v>124</v>
      </c>
      <c r="D175" s="60">
        <v>5.0</v>
      </c>
      <c r="E175" s="60">
        <v>7.0</v>
      </c>
      <c r="F175" s="60">
        <v>5.0</v>
      </c>
      <c r="G175" s="60">
        <v>6.0</v>
      </c>
      <c r="H175" s="60">
        <v>4.0</v>
      </c>
      <c r="I175" s="60">
        <v>5.0</v>
      </c>
      <c r="J175" s="60">
        <v>5.0</v>
      </c>
      <c r="K175" s="60">
        <v>5.0</v>
      </c>
      <c r="L175" s="60">
        <v>3.0</v>
      </c>
      <c r="M175" s="48">
        <f t="shared" si="196"/>
        <v>45</v>
      </c>
      <c r="N175" s="60">
        <v>5.0</v>
      </c>
      <c r="O175" s="60">
        <v>5.0</v>
      </c>
      <c r="P175" s="60">
        <v>4.0</v>
      </c>
      <c r="Q175" s="60">
        <v>5.0</v>
      </c>
      <c r="R175" s="60">
        <v>5.0</v>
      </c>
      <c r="S175" s="60">
        <v>4.0</v>
      </c>
      <c r="T175" s="60">
        <v>4.0</v>
      </c>
      <c r="U175" s="60">
        <v>5.0</v>
      </c>
      <c r="V175" s="60">
        <v>5.0</v>
      </c>
      <c r="W175" s="48">
        <f t="shared" si="197"/>
        <v>42</v>
      </c>
      <c r="X175" s="68">
        <f t="shared" si="198"/>
        <v>87</v>
      </c>
      <c r="Y175" s="66">
        <f t="shared" si="199"/>
        <v>42</v>
      </c>
      <c r="Z175" s="66">
        <f t="shared" si="200"/>
        <v>28</v>
      </c>
      <c r="AA175" s="66">
        <f t="shared" si="201"/>
        <v>14</v>
      </c>
      <c r="AB175" s="66">
        <f t="shared" si="202"/>
        <v>5</v>
      </c>
      <c r="AC175" s="66">
        <f t="shared" si="203"/>
        <v>45</v>
      </c>
      <c r="AD175" s="66">
        <f t="shared" si="204"/>
        <v>28</v>
      </c>
      <c r="AE175" s="66">
        <f t="shared" si="205"/>
        <v>13</v>
      </c>
      <c r="AF175" s="66">
        <f t="shared" si="206"/>
        <v>3</v>
      </c>
    </row>
    <row r="176">
      <c r="A176" s="323" t="str">
        <f t="shared" si="195"/>
        <v>XAV</v>
      </c>
      <c r="B176" s="56">
        <v>4.0</v>
      </c>
      <c r="C176" s="58" t="s">
        <v>125</v>
      </c>
      <c r="D176" s="60">
        <v>5.0</v>
      </c>
      <c r="E176" s="60">
        <v>5.0</v>
      </c>
      <c r="F176" s="60">
        <v>6.0</v>
      </c>
      <c r="G176" s="60">
        <v>5.0</v>
      </c>
      <c r="H176" s="60">
        <v>4.0</v>
      </c>
      <c r="I176" s="60">
        <v>5.0</v>
      </c>
      <c r="J176" s="60">
        <v>7.0</v>
      </c>
      <c r="K176" s="60">
        <v>6.0</v>
      </c>
      <c r="L176" s="60">
        <v>3.0</v>
      </c>
      <c r="M176" s="48">
        <f t="shared" si="196"/>
        <v>46</v>
      </c>
      <c r="N176" s="60">
        <v>6.0</v>
      </c>
      <c r="O176" s="60">
        <v>4.0</v>
      </c>
      <c r="P176" s="60">
        <v>3.0</v>
      </c>
      <c r="Q176" s="60">
        <v>6.0</v>
      </c>
      <c r="R176" s="60">
        <v>6.0</v>
      </c>
      <c r="S176" s="60">
        <v>4.0</v>
      </c>
      <c r="T176" s="60">
        <v>4.0</v>
      </c>
      <c r="U176" s="60">
        <v>5.0</v>
      </c>
      <c r="V176" s="60">
        <v>4.0</v>
      </c>
      <c r="W176" s="48">
        <f t="shared" si="197"/>
        <v>42</v>
      </c>
      <c r="X176" s="68">
        <f t="shared" si="198"/>
        <v>88</v>
      </c>
      <c r="Y176" s="66">
        <f t="shared" si="199"/>
        <v>42</v>
      </c>
      <c r="Z176" s="66">
        <f t="shared" si="200"/>
        <v>29</v>
      </c>
      <c r="AA176" s="66">
        <f t="shared" si="201"/>
        <v>13</v>
      </c>
      <c r="AB176" s="66">
        <f t="shared" si="202"/>
        <v>4</v>
      </c>
      <c r="AC176" s="66">
        <f t="shared" si="203"/>
        <v>46</v>
      </c>
      <c r="AD176" s="66">
        <f t="shared" si="204"/>
        <v>30</v>
      </c>
      <c r="AE176" s="66">
        <f t="shared" si="205"/>
        <v>16</v>
      </c>
      <c r="AF176" s="66">
        <f t="shared" si="206"/>
        <v>3</v>
      </c>
    </row>
    <row r="177">
      <c r="A177" s="323" t="str">
        <f t="shared" si="195"/>
        <v>XAV</v>
      </c>
      <c r="B177" s="56">
        <v>5.0</v>
      </c>
      <c r="C177" s="58" t="s">
        <v>126</v>
      </c>
      <c r="D177" s="60">
        <v>4.0</v>
      </c>
      <c r="E177" s="60">
        <v>5.0</v>
      </c>
      <c r="F177" s="60">
        <v>5.0</v>
      </c>
      <c r="G177" s="60">
        <v>6.0</v>
      </c>
      <c r="H177" s="60">
        <v>4.0</v>
      </c>
      <c r="I177" s="60">
        <v>4.0</v>
      </c>
      <c r="J177" s="60">
        <v>5.0</v>
      </c>
      <c r="K177" s="60">
        <v>5.0</v>
      </c>
      <c r="L177" s="60">
        <v>4.0</v>
      </c>
      <c r="M177" s="48">
        <f t="shared" si="196"/>
        <v>42</v>
      </c>
      <c r="N177" s="60">
        <v>5.0</v>
      </c>
      <c r="O177" s="60">
        <v>5.0</v>
      </c>
      <c r="P177" s="60">
        <v>5.0</v>
      </c>
      <c r="Q177" s="60">
        <v>5.0</v>
      </c>
      <c r="R177" s="60">
        <v>4.0</v>
      </c>
      <c r="S177" s="60">
        <v>5.0</v>
      </c>
      <c r="T177" s="60">
        <v>4.0</v>
      </c>
      <c r="U177" s="60">
        <v>7.0</v>
      </c>
      <c r="V177" s="60">
        <v>6.0</v>
      </c>
      <c r="W177" s="48">
        <f t="shared" si="197"/>
        <v>46</v>
      </c>
      <c r="X177" s="68">
        <f t="shared" si="198"/>
        <v>88</v>
      </c>
      <c r="Y177" s="66">
        <f t="shared" si="199"/>
        <v>46</v>
      </c>
      <c r="Z177" s="66">
        <f t="shared" si="200"/>
        <v>31</v>
      </c>
      <c r="AA177" s="66">
        <f t="shared" si="201"/>
        <v>17</v>
      </c>
      <c r="AB177" s="66">
        <f t="shared" si="202"/>
        <v>6</v>
      </c>
      <c r="AC177" s="66">
        <f t="shared" si="203"/>
        <v>42</v>
      </c>
      <c r="AD177" s="66">
        <f t="shared" si="204"/>
        <v>28</v>
      </c>
      <c r="AE177" s="66">
        <f t="shared" si="205"/>
        <v>14</v>
      </c>
      <c r="AF177" s="66">
        <f t="shared" si="206"/>
        <v>4</v>
      </c>
    </row>
    <row r="178">
      <c r="A178" s="78" t="s">
        <v>24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6"/>
      <c r="M178" s="77">
        <f>IF(OR(M173=0,M174=0,M175=0,M176=0,M177=0),0,AC178)</f>
        <v>42</v>
      </c>
      <c r="N178" s="78" t="s">
        <v>24</v>
      </c>
      <c r="O178" s="8"/>
      <c r="P178" s="8"/>
      <c r="Q178" s="8"/>
      <c r="R178" s="8"/>
      <c r="S178" s="8"/>
      <c r="T178" s="8"/>
      <c r="U178" s="8"/>
      <c r="V178" s="16"/>
      <c r="W178" s="77">
        <f>IF(OR(W173=0,W174=0,W175=0,W176=0,W177=0),0,Y178)</f>
        <v>46</v>
      </c>
      <c r="X178" s="68">
        <f>IF(OR(X173=0,X174=0,X175=0,X176=0,X177=0),0,MAX(X173:X177))</f>
        <v>88</v>
      </c>
      <c r="Y178" s="324">
        <f>MAX(IF($X173=$X178,Y173,0),IF(X174=X178,Y174,0),IF(X175=X178,Y175,0),IF(X176=X178,Y176,0),IF(X177=X178,Y177,0))</f>
        <v>46</v>
      </c>
      <c r="Z178" s="325">
        <f>MAX(IF(AND($X173=$X178,$Y173=$Y178),$Z173,0),IF(AND($X174=$X178,$Y174=$Y178),$Z174,0),IF(AND($X175=$X178,$Y175=$Y178),$Z175,0),IF(AND($X176=$X178,$Y176=$Y178),$Z176,0),IF(AND($X177=$X178,$Y177=$Y178),$Z177,0))</f>
        <v>31</v>
      </c>
      <c r="AA178" s="325">
        <f>MAX(IF(AND($X173=$X178,$Y173=$Y178,$Z173=$Z178),$AA173,0),IF(AND($X174=$X178,$Y174=$Y178,$Z174=$Z178),$AA174,0),IF(AND($X175=$X178,$Y175=$Y178,$Z175=$Z178),$AA175,0),IF(AND($X176=$X178,$Y176=$Y178,$Z176=$Z178),$AA176,0),IF(AND($X177=$X178,$Y177=$Y178,$Z177=$Z178),$AA177,0))</f>
        <v>17</v>
      </c>
      <c r="AB178" s="325">
        <f>MAX(IF(AND($X173=$X178,$Y173=$Y178,$Z173=$Z178,$AA173=$AA178),$AB173,0),IF(AND($X174=$X178,$Y174=$Y178,$Z174=$Z178,$AA174=$AA178),$AB174,0),IF(AND($X175=$X178,$Y175=$Y178,$Z175=$Z178,$AA175=$AA178),$AB175,0),IF(AND($X176=$X178,$Y176=$Y178,$Z176=$Z178,$AA176=$AA178),$AB176,0),IF(AND($X177=$X178,$Y177=$Y178,$Z177=$Z178,$AA177=$AA178),$AB177,0))</f>
        <v>6</v>
      </c>
      <c r="AC178" s="325">
        <f>MAX(IF(AND($X173=$X178,$Y173=$Y178,$Z173=$Z178,$AA173=$AA178,$AB173=$AB178),$AC173,0),IF(AND($X174=$X178,$Y174=$Y178,$Z174=$Z178,$AA174=$AA178,$AB174=$AB178),$AC174,0),IF(AND($X175=$X178,$Y175=$Y178,$Z175=$Z178,$AA175=$AA178,$AB175=$AB178),$AC175,0),IF(AND($X176=$X178,$Y176=$Y178,$Z176=$Z178,$AA176=$AA178,$AB176=$AB178),$AC176,0),IF(AND($X177=$X178,$Y177=$Y178,$Z177=$Z178,$AA177=$AA178,$AB177=$AB178),$AC177,0))</f>
        <v>42</v>
      </c>
      <c r="AD178" s="325">
        <f>MAX(IF(AND($X173=$X178,$Y173=$Y178,$Z173=$Z178,$AA173=$AA178,$AB173=$AB178,$AC173=$AC178),$AD173,0),IF(AND($X174=$X178,$Y174=$Y178,$Z174=$Z178,$AA174=$AA178,$AB174=$AB178,$AC174=$AC178),$AD174,0),IF(AND($X175=$X178,$Y175=$Y178,$Z175=$Z178,$AA175=$AA178,$AB175=$AB178,$AC175=$AC178),$AD175,0),IF(AND($X176=$X178,$Y176=$Y178,$Z176=$Z178,$AA176=$AA178,$AB176=$AB178,$AC176=$AC178),$AD176,0),IF(AND($X177=$X178,$Y177=$Y178,$Z177=$Z178,$AA177=$AA178,$AB177=$AB178,$AC177=$AC178),$AD177,0))</f>
        <v>28</v>
      </c>
      <c r="AE178" s="325">
        <f>MAX(IF(AND($X173=$X178,$Y173=$Y178,$Z173=$Z178,$AA173=$AA178,$AB173=$AB178,$AC173=$AC178,$AD173=$AD178),$AE173,0),IF(AND($X174=$X178,$Y174=$Y178,$Z174=$Z178,$AA174=$AA178,$AB174=$AB178,$AC174=$AC178,$AD174=$AD178),$AE174,0),IF(AND($X175=$X178,$Y175=$Y178,$Z175=$Z178,$AA175=$AA178,$AB175=$AB178,$AC175=$AC178,$AD175=$AD178),$AE175,0),IF(AND($X176=$X178,$Y176=$Y178,$Z176=$Z178,$AA176=$AA178,$AB176=$AB178,$AC176=$AC178,$AD176=$AD178),$AE176,0),IF(AND($X177=$X178,$Y177=$Y178,$Z177=$Z178,$AA177=$AA178,$AB177=$AB178,$AC177=$AC178,$AD177=$AD178),$AE177,0))</f>
        <v>14</v>
      </c>
      <c r="AF178" s="326">
        <f>MAX(IF(AND($X173=$X178,$Y173=$Y178,$Z173=$Z178,$AA173=$AA178,$AB173=$AB178,$AC173=$AC178,$AD173=$AD178,$AE173=$AE178),$AF173,0),IF(AND($X174=$X178,$Y174=$Y178,$Z174=$Z178,$AA174=$AA178,$AB174=$AB178,$AC174=$AC178,$AD174=$AD178,$AE174=$AE178),$AF174,0),IF(AND($X175=$X178,$Y175=$Y178,$Z175=$Z178,$AA175=$AA178,$AB175=$AB178,$AC175=$AC178,$AD175=$AD178,$AE175=$AE178),$AF175,0),IF(AND($X176=$X178,$Y176=$Y178,$Z176=$Z178,$AA176=$AA178,$AB176=$AB178,$AC176=$AC178,$AD176=$AD178,$AE176=$AE178),$AF176,0),IF(AND($X177=$X178,$Y177=$Y178,$Z177=$Z178,$AA177=$AA178,$AB177=$AB178,$AC177=$AC178,$AD177=$AD178,$AE177=$AE178),$AF177,0))</f>
        <v>4</v>
      </c>
    </row>
    <row r="179">
      <c r="A179" s="327" t="s">
        <v>18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16"/>
      <c r="M179" s="94">
        <f>SUM(M173:M177)-M178</f>
        <v>174</v>
      </c>
      <c r="N179" s="327" t="s">
        <v>18</v>
      </c>
      <c r="O179" s="8"/>
      <c r="P179" s="8"/>
      <c r="Q179" s="8"/>
      <c r="R179" s="8"/>
      <c r="S179" s="8"/>
      <c r="T179" s="8"/>
      <c r="U179" s="8"/>
      <c r="V179" s="16"/>
      <c r="W179" s="94">
        <f t="shared" ref="W179:AF179" si="207">SUM(W173:W177)-W178</f>
        <v>165</v>
      </c>
      <c r="X179" s="95">
        <f t="shared" si="207"/>
        <v>339</v>
      </c>
      <c r="Y179" s="328">
        <f t="shared" si="207"/>
        <v>165</v>
      </c>
      <c r="Z179" s="329">
        <f t="shared" si="207"/>
        <v>114</v>
      </c>
      <c r="AA179" s="329">
        <f t="shared" si="207"/>
        <v>57</v>
      </c>
      <c r="AB179" s="329">
        <f t="shared" si="207"/>
        <v>19</v>
      </c>
      <c r="AC179" s="329">
        <f t="shared" si="207"/>
        <v>174</v>
      </c>
      <c r="AD179" s="329">
        <f t="shared" si="207"/>
        <v>113</v>
      </c>
      <c r="AE179" s="329">
        <f t="shared" si="207"/>
        <v>57</v>
      </c>
      <c r="AF179" s="330">
        <f t="shared" si="207"/>
        <v>13</v>
      </c>
    </row>
    <row r="180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7"/>
      <c r="N180" s="156"/>
      <c r="O180" s="156"/>
      <c r="P180" s="156"/>
      <c r="Q180" s="156"/>
      <c r="R180" s="156"/>
      <c r="S180" s="156"/>
      <c r="T180" s="156"/>
      <c r="U180" s="156"/>
      <c r="V180" s="156"/>
      <c r="W180" s="157"/>
      <c r="X180" s="159"/>
      <c r="Y180" s="331"/>
      <c r="Z180" s="331"/>
      <c r="AA180" s="331"/>
      <c r="AB180" s="331"/>
      <c r="AC180" s="331"/>
      <c r="AD180" s="331"/>
      <c r="AE180" s="331"/>
      <c r="AF180" s="331"/>
    </row>
    <row r="181">
      <c r="A181" s="6" t="s">
        <v>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ht="17.25" customHeight="1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>
      <c r="A183" s="10">
        <v>43227.0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>
      <c r="A184" s="14" t="s">
        <v>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7" t="s">
        <v>6</v>
      </c>
      <c r="Y184" s="162" t="s">
        <v>3</v>
      </c>
      <c r="Z184" s="8"/>
      <c r="AA184" s="8"/>
      <c r="AB184" s="8"/>
      <c r="AC184" s="8"/>
      <c r="AD184" s="8"/>
      <c r="AE184" s="8"/>
      <c r="AF184" s="16"/>
    </row>
    <row r="18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18"/>
      <c r="Y185" s="22" t="s">
        <v>7</v>
      </c>
      <c r="Z185" s="22" t="s">
        <v>9</v>
      </c>
      <c r="AA185" s="22" t="s">
        <v>10</v>
      </c>
      <c r="AB185" s="22" t="s">
        <v>11</v>
      </c>
      <c r="AC185" s="22" t="s">
        <v>12</v>
      </c>
      <c r="AD185" s="22" t="s">
        <v>13</v>
      </c>
      <c r="AE185" s="22" t="s">
        <v>14</v>
      </c>
      <c r="AF185" s="22" t="s">
        <v>15</v>
      </c>
    </row>
    <row r="186">
      <c r="A186" s="26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8"/>
      <c r="N186" s="27"/>
      <c r="O186" s="27"/>
      <c r="P186" s="27"/>
      <c r="Q186" s="27"/>
      <c r="R186" s="27"/>
      <c r="S186" s="27"/>
      <c r="T186" s="27"/>
      <c r="U186" s="27"/>
      <c r="V186" s="27"/>
      <c r="W186" s="2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>
      <c r="A187" s="30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3"/>
      <c r="N187" s="31"/>
      <c r="O187" s="31"/>
      <c r="P187" s="31"/>
      <c r="Q187" s="31"/>
      <c r="R187" s="31"/>
      <c r="S187" s="31"/>
      <c r="T187" s="31"/>
      <c r="U187" s="31"/>
      <c r="V187" s="31"/>
      <c r="W187" s="33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>
      <c r="A188" s="3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3"/>
      <c r="N188" s="31"/>
      <c r="O188" s="31"/>
      <c r="P188" s="31"/>
      <c r="Q188" s="31"/>
      <c r="R188" s="31"/>
      <c r="S188" s="31"/>
      <c r="T188" s="31"/>
      <c r="U188" s="31"/>
      <c r="V188" s="31"/>
      <c r="W188" s="33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>
      <c r="A189" s="35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42"/>
      <c r="N189" s="37"/>
      <c r="O189" s="37"/>
      <c r="P189" s="37"/>
      <c r="Q189" s="37"/>
      <c r="R189" s="37"/>
      <c r="S189" s="37"/>
      <c r="T189" s="37"/>
      <c r="U189" s="37"/>
      <c r="V189" s="37"/>
      <c r="W189" s="42"/>
      <c r="X189" s="29"/>
      <c r="Y189" s="29"/>
      <c r="Z189" s="29"/>
      <c r="AA189" s="29"/>
      <c r="AB189" s="29"/>
      <c r="AC189" s="29"/>
      <c r="AD189" s="29"/>
      <c r="AE189" s="29"/>
      <c r="AF189" s="29"/>
    </row>
    <row r="190">
      <c r="A190" s="332" t="s">
        <v>127</v>
      </c>
      <c r="B190" s="333" t="s">
        <v>128</v>
      </c>
      <c r="C190" s="16"/>
      <c r="D190" s="46">
        <v>1.0</v>
      </c>
      <c r="E190" s="46">
        <v>2.0</v>
      </c>
      <c r="F190" s="46">
        <v>3.0</v>
      </c>
      <c r="G190" s="46">
        <v>4.0</v>
      </c>
      <c r="H190" s="46">
        <v>5.0</v>
      </c>
      <c r="I190" s="46">
        <v>6.0</v>
      </c>
      <c r="J190" s="46">
        <v>7.0</v>
      </c>
      <c r="K190" s="46">
        <v>8.0</v>
      </c>
      <c r="L190" s="46">
        <v>9.0</v>
      </c>
      <c r="M190" s="47" t="s">
        <v>18</v>
      </c>
      <c r="N190" s="46">
        <v>10.0</v>
      </c>
      <c r="O190" s="46">
        <v>11.0</v>
      </c>
      <c r="P190" s="46">
        <v>12.0</v>
      </c>
      <c r="Q190" s="46">
        <v>13.0</v>
      </c>
      <c r="R190" s="46">
        <v>14.0</v>
      </c>
      <c r="S190" s="46">
        <v>15.0</v>
      </c>
      <c r="T190" s="46">
        <v>16.0</v>
      </c>
      <c r="U190" s="46">
        <v>17.0</v>
      </c>
      <c r="V190" s="46">
        <v>18.0</v>
      </c>
      <c r="W190" s="47" t="s">
        <v>18</v>
      </c>
      <c r="X190" s="334"/>
      <c r="Y190" s="335"/>
      <c r="Z190" s="335"/>
      <c r="AA190" s="335"/>
      <c r="AB190" s="335"/>
      <c r="AC190" s="335"/>
      <c r="AD190" s="335"/>
      <c r="AE190" s="335"/>
      <c r="AF190" s="336"/>
    </row>
    <row r="191">
      <c r="A191" s="337" t="str">
        <f t="shared" ref="A191:A195" si="208">A190</f>
        <v>StC</v>
      </c>
      <c r="B191" s="56">
        <v>1.0</v>
      </c>
      <c r="C191" s="58" t="s">
        <v>129</v>
      </c>
      <c r="D191" s="60">
        <v>5.0</v>
      </c>
      <c r="E191" s="60">
        <v>6.0</v>
      </c>
      <c r="F191" s="60">
        <v>6.0</v>
      </c>
      <c r="G191" s="60">
        <v>5.0</v>
      </c>
      <c r="H191" s="60">
        <v>4.0</v>
      </c>
      <c r="I191" s="60">
        <v>5.0</v>
      </c>
      <c r="J191" s="60">
        <v>5.0</v>
      </c>
      <c r="K191" s="60">
        <v>6.0</v>
      </c>
      <c r="L191" s="60">
        <v>3.0</v>
      </c>
      <c r="M191" s="48">
        <f t="shared" ref="M191:M195" si="209">IF(OR(ISBLANK(C191),ISBLANK(D191),ISBLANK(E191),ISBLANK(F191),ISBLANK(G191),ISBLANK(H191),ISBLANK(I191),ISBLANK(J191),ISBLANK(K191),ISBLANK(L191)),0,SUM(D191:L191))</f>
        <v>45</v>
      </c>
      <c r="N191" s="60">
        <v>4.0</v>
      </c>
      <c r="O191" s="60">
        <v>4.0</v>
      </c>
      <c r="P191" s="60">
        <v>3.0</v>
      </c>
      <c r="Q191" s="60">
        <v>7.0</v>
      </c>
      <c r="R191" s="60">
        <v>4.0</v>
      </c>
      <c r="S191" s="60">
        <v>4.0</v>
      </c>
      <c r="T191" s="60">
        <v>3.0</v>
      </c>
      <c r="U191" s="60">
        <v>6.0</v>
      </c>
      <c r="V191" s="60">
        <v>5.0</v>
      </c>
      <c r="W191" s="48">
        <f t="shared" ref="W191:W195" si="210">IF(OR(ISBLANK(M191),ISBLANK(N191),ISBLANK(O191),ISBLANK(P191),ISBLANK(Q191),ISBLANK(R191),ISBLANK(S191),ISBLANK(T191),ISBLANK(U191),ISBLANK(V191)),0,SUM(N191:V191))</f>
        <v>40</v>
      </c>
      <c r="X191" s="64">
        <f t="shared" ref="X191:X195" si="211">M191+W191</f>
        <v>85</v>
      </c>
      <c r="Y191" s="66">
        <f t="shared" ref="Y191:Y195" si="212">W191</f>
        <v>40</v>
      </c>
      <c r="Z191" s="66">
        <f t="shared" ref="Z191:Z195" si="213">SUM(Q191:V191)</f>
        <v>29</v>
      </c>
      <c r="AA191" s="66">
        <f t="shared" ref="AA191:AA195" si="214">SUM(T191:V191)</f>
        <v>14</v>
      </c>
      <c r="AB191" s="66">
        <f t="shared" ref="AB191:AB195" si="215">V191</f>
        <v>5</v>
      </c>
      <c r="AC191" s="66">
        <f t="shared" ref="AC191:AC195" si="216">M191</f>
        <v>45</v>
      </c>
      <c r="AD191" s="66">
        <f t="shared" ref="AD191:AD195" si="217">SUM(G191:L191)</f>
        <v>28</v>
      </c>
      <c r="AE191" s="66">
        <f t="shared" ref="AE191:AE195" si="218">SUM(J191:L191)</f>
        <v>14</v>
      </c>
      <c r="AF191" s="66">
        <f t="shared" ref="AF191:AF195" si="219">L191</f>
        <v>3</v>
      </c>
    </row>
    <row r="192">
      <c r="A192" s="337" t="str">
        <f t="shared" si="208"/>
        <v>StC</v>
      </c>
      <c r="B192" s="56">
        <v>2.0</v>
      </c>
      <c r="C192" s="58" t="s">
        <v>130</v>
      </c>
      <c r="D192" s="60">
        <v>5.0</v>
      </c>
      <c r="E192" s="60">
        <v>9.0</v>
      </c>
      <c r="F192" s="60">
        <v>5.0</v>
      </c>
      <c r="G192" s="60">
        <v>5.0</v>
      </c>
      <c r="H192" s="60">
        <v>6.0</v>
      </c>
      <c r="I192" s="60">
        <v>6.0</v>
      </c>
      <c r="J192" s="60">
        <v>5.0</v>
      </c>
      <c r="K192" s="60">
        <v>5.0</v>
      </c>
      <c r="L192" s="60">
        <v>4.0</v>
      </c>
      <c r="M192" s="48">
        <f t="shared" si="209"/>
        <v>50</v>
      </c>
      <c r="N192" s="60">
        <v>4.0</v>
      </c>
      <c r="O192" s="60">
        <v>6.0</v>
      </c>
      <c r="P192" s="60">
        <v>3.0</v>
      </c>
      <c r="Q192" s="60">
        <v>7.0</v>
      </c>
      <c r="R192" s="60">
        <v>5.0</v>
      </c>
      <c r="S192" s="60">
        <v>4.0</v>
      </c>
      <c r="T192" s="60">
        <v>3.0</v>
      </c>
      <c r="U192" s="60">
        <v>7.0</v>
      </c>
      <c r="V192" s="60">
        <v>5.0</v>
      </c>
      <c r="W192" s="48">
        <f t="shared" si="210"/>
        <v>44</v>
      </c>
      <c r="X192" s="68">
        <f t="shared" si="211"/>
        <v>94</v>
      </c>
      <c r="Y192" s="66">
        <f t="shared" si="212"/>
        <v>44</v>
      </c>
      <c r="Z192" s="66">
        <f t="shared" si="213"/>
        <v>31</v>
      </c>
      <c r="AA192" s="66">
        <f t="shared" si="214"/>
        <v>15</v>
      </c>
      <c r="AB192" s="66">
        <f t="shared" si="215"/>
        <v>5</v>
      </c>
      <c r="AC192" s="66">
        <f t="shared" si="216"/>
        <v>50</v>
      </c>
      <c r="AD192" s="66">
        <f t="shared" si="217"/>
        <v>31</v>
      </c>
      <c r="AE192" s="66">
        <f t="shared" si="218"/>
        <v>14</v>
      </c>
      <c r="AF192" s="66">
        <f t="shared" si="219"/>
        <v>4</v>
      </c>
    </row>
    <row r="193">
      <c r="A193" s="337" t="str">
        <f t="shared" si="208"/>
        <v>StC</v>
      </c>
      <c r="B193" s="56">
        <v>3.0</v>
      </c>
      <c r="C193" s="58" t="s">
        <v>131</v>
      </c>
      <c r="D193" s="60">
        <v>5.0</v>
      </c>
      <c r="E193" s="60">
        <v>7.0</v>
      </c>
      <c r="F193" s="60">
        <v>5.0</v>
      </c>
      <c r="G193" s="60">
        <v>7.0</v>
      </c>
      <c r="H193" s="60">
        <v>4.0</v>
      </c>
      <c r="I193" s="60">
        <v>5.0</v>
      </c>
      <c r="J193" s="60">
        <v>7.0</v>
      </c>
      <c r="K193" s="60">
        <v>5.0</v>
      </c>
      <c r="L193" s="60">
        <v>5.0</v>
      </c>
      <c r="M193" s="48">
        <f t="shared" si="209"/>
        <v>50</v>
      </c>
      <c r="N193" s="60">
        <v>5.0</v>
      </c>
      <c r="O193" s="60">
        <v>4.0</v>
      </c>
      <c r="P193" s="60">
        <v>4.0</v>
      </c>
      <c r="Q193" s="60">
        <v>5.0</v>
      </c>
      <c r="R193" s="60">
        <v>7.0</v>
      </c>
      <c r="S193" s="60">
        <v>5.0</v>
      </c>
      <c r="T193" s="60">
        <v>4.0</v>
      </c>
      <c r="U193" s="60">
        <v>7.0</v>
      </c>
      <c r="V193" s="60">
        <v>5.0</v>
      </c>
      <c r="W193" s="48">
        <f t="shared" si="210"/>
        <v>46</v>
      </c>
      <c r="X193" s="68">
        <f t="shared" si="211"/>
        <v>96</v>
      </c>
      <c r="Y193" s="66">
        <f t="shared" si="212"/>
        <v>46</v>
      </c>
      <c r="Z193" s="66">
        <f t="shared" si="213"/>
        <v>33</v>
      </c>
      <c r="AA193" s="66">
        <f t="shared" si="214"/>
        <v>16</v>
      </c>
      <c r="AB193" s="66">
        <f t="shared" si="215"/>
        <v>5</v>
      </c>
      <c r="AC193" s="66">
        <f t="shared" si="216"/>
        <v>50</v>
      </c>
      <c r="AD193" s="66">
        <f t="shared" si="217"/>
        <v>33</v>
      </c>
      <c r="AE193" s="66">
        <f t="shared" si="218"/>
        <v>17</v>
      </c>
      <c r="AF193" s="66">
        <f t="shared" si="219"/>
        <v>5</v>
      </c>
    </row>
    <row r="194">
      <c r="A194" s="337" t="str">
        <f t="shared" si="208"/>
        <v>StC</v>
      </c>
      <c r="B194" s="56">
        <v>4.0</v>
      </c>
      <c r="C194" s="58" t="s">
        <v>132</v>
      </c>
      <c r="D194" s="60">
        <v>7.0</v>
      </c>
      <c r="E194" s="60">
        <v>5.0</v>
      </c>
      <c r="F194" s="60">
        <v>8.0</v>
      </c>
      <c r="G194" s="60">
        <v>8.0</v>
      </c>
      <c r="H194" s="60">
        <v>6.0</v>
      </c>
      <c r="I194" s="60">
        <v>7.0</v>
      </c>
      <c r="J194" s="60">
        <v>7.0</v>
      </c>
      <c r="K194" s="60">
        <v>6.0</v>
      </c>
      <c r="L194" s="60">
        <v>10.0</v>
      </c>
      <c r="M194" s="48">
        <f t="shared" si="209"/>
        <v>64</v>
      </c>
      <c r="N194" s="60">
        <v>10.0</v>
      </c>
      <c r="O194" s="60">
        <v>7.0</v>
      </c>
      <c r="P194" s="60">
        <v>6.0</v>
      </c>
      <c r="Q194" s="60">
        <v>6.0</v>
      </c>
      <c r="R194" s="60">
        <v>6.0</v>
      </c>
      <c r="S194" s="60">
        <v>7.0</v>
      </c>
      <c r="T194" s="60">
        <v>6.0</v>
      </c>
      <c r="U194" s="60">
        <v>13.0</v>
      </c>
      <c r="V194" s="60">
        <v>7.0</v>
      </c>
      <c r="W194" s="48">
        <f t="shared" si="210"/>
        <v>68</v>
      </c>
      <c r="X194" s="68">
        <f t="shared" si="211"/>
        <v>132</v>
      </c>
      <c r="Y194" s="66">
        <f t="shared" si="212"/>
        <v>68</v>
      </c>
      <c r="Z194" s="66">
        <f t="shared" si="213"/>
        <v>45</v>
      </c>
      <c r="AA194" s="66">
        <f t="shared" si="214"/>
        <v>26</v>
      </c>
      <c r="AB194" s="66">
        <f t="shared" si="215"/>
        <v>7</v>
      </c>
      <c r="AC194" s="66">
        <f t="shared" si="216"/>
        <v>64</v>
      </c>
      <c r="AD194" s="66">
        <f t="shared" si="217"/>
        <v>44</v>
      </c>
      <c r="AE194" s="66">
        <f t="shared" si="218"/>
        <v>23</v>
      </c>
      <c r="AF194" s="66">
        <f t="shared" si="219"/>
        <v>10</v>
      </c>
    </row>
    <row r="195">
      <c r="A195" s="337" t="str">
        <f t="shared" si="208"/>
        <v>StC</v>
      </c>
      <c r="B195" s="56">
        <v>5.0</v>
      </c>
      <c r="C195" s="58" t="s">
        <v>133</v>
      </c>
      <c r="D195" s="60">
        <v>7.0</v>
      </c>
      <c r="E195" s="60">
        <v>8.0</v>
      </c>
      <c r="F195" s="60">
        <v>6.0</v>
      </c>
      <c r="G195" s="60">
        <v>10.0</v>
      </c>
      <c r="H195" s="60">
        <v>4.0</v>
      </c>
      <c r="I195" s="60">
        <v>5.0</v>
      </c>
      <c r="J195" s="60">
        <v>5.0</v>
      </c>
      <c r="K195" s="60">
        <v>6.0</v>
      </c>
      <c r="L195" s="60">
        <v>5.0</v>
      </c>
      <c r="M195" s="48">
        <f t="shared" si="209"/>
        <v>56</v>
      </c>
      <c r="N195" s="60">
        <v>6.0</v>
      </c>
      <c r="O195" s="60">
        <v>6.0</v>
      </c>
      <c r="P195" s="60">
        <v>5.0</v>
      </c>
      <c r="Q195" s="60">
        <v>6.0</v>
      </c>
      <c r="R195" s="60">
        <v>5.0</v>
      </c>
      <c r="S195" s="60">
        <v>7.0</v>
      </c>
      <c r="T195" s="60">
        <v>5.0</v>
      </c>
      <c r="U195" s="60">
        <v>5.0</v>
      </c>
      <c r="V195" s="60">
        <v>6.0</v>
      </c>
      <c r="W195" s="48">
        <f t="shared" si="210"/>
        <v>51</v>
      </c>
      <c r="X195" s="68">
        <f t="shared" si="211"/>
        <v>107</v>
      </c>
      <c r="Y195" s="66">
        <f t="shared" si="212"/>
        <v>51</v>
      </c>
      <c r="Z195" s="66">
        <f t="shared" si="213"/>
        <v>34</v>
      </c>
      <c r="AA195" s="66">
        <f t="shared" si="214"/>
        <v>16</v>
      </c>
      <c r="AB195" s="66">
        <f t="shared" si="215"/>
        <v>6</v>
      </c>
      <c r="AC195" s="66">
        <f t="shared" si="216"/>
        <v>56</v>
      </c>
      <c r="AD195" s="66">
        <f t="shared" si="217"/>
        <v>35</v>
      </c>
      <c r="AE195" s="66">
        <f t="shared" si="218"/>
        <v>16</v>
      </c>
      <c r="AF195" s="66">
        <f t="shared" si="219"/>
        <v>5</v>
      </c>
    </row>
    <row r="196">
      <c r="A196" s="78" t="s">
        <v>24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16"/>
      <c r="M196" s="77">
        <f>IF(OR(M191=0,M192=0,M193=0,M194=0,M195=0),0,AC196)</f>
        <v>64</v>
      </c>
      <c r="N196" s="78" t="s">
        <v>24</v>
      </c>
      <c r="O196" s="8"/>
      <c r="P196" s="8"/>
      <c r="Q196" s="8"/>
      <c r="R196" s="8"/>
      <c r="S196" s="8"/>
      <c r="T196" s="8"/>
      <c r="U196" s="8"/>
      <c r="V196" s="16"/>
      <c r="W196" s="77">
        <f>IF(OR(W191=0,W192=0,W193=0,W194=0,W195=0),0,Y196)</f>
        <v>68</v>
      </c>
      <c r="X196" s="68">
        <f>IF(OR(X191=0,X192=0,X193=0,X194=0,X195=0),0,MAX(X191:X195))</f>
        <v>132</v>
      </c>
      <c r="Y196" s="339">
        <f>MAX(IF($X191=$X196,Y191,0),IF(X192=X196,Y192,0),IF(X193=X196,Y193,0),IF(X194=X196,Y194,0),IF(X195=X196,Y195,0))</f>
        <v>68</v>
      </c>
      <c r="Z196" s="340">
        <f>MAX(IF(AND($X191=$X196,$Y191=$Y196),$Z191,0),IF(AND($X192=$X196,$Y192=$Y196),$Z192,0),IF(AND($X193=$X196,$Y193=$Y196),$Z193,0),IF(AND($X194=$X196,$Y194=$Y196),$Z194,0),IF(AND($X195=$X196,$Y195=$Y196),$Z195,0))</f>
        <v>45</v>
      </c>
      <c r="AA196" s="340">
        <f>MAX(IF(AND($X191=$X196,$Y191=$Y196,$Z191=$Z196),$AA191,0),IF(AND($X192=$X196,$Y192=$Y196,$Z192=$Z196),$AA192,0),IF(AND($X193=$X196,$Y193=$Y196,$Z193=$Z196),$AA193,0),IF(AND($X194=$X196,$Y194=$Y196,$Z194=$Z196),$AA194,0),IF(AND($X195=$X196,$Y195=$Y196,$Z195=$Z196),$AA195,0))</f>
        <v>26</v>
      </c>
      <c r="AB196" s="340">
        <f>MAX(IF(AND($X191=$X196,$Y191=$Y196,$Z191=$Z196,$AA191=$AA196),$AB191,0),IF(AND($X192=$X196,$Y192=$Y196,$Z192=$Z196,$AA192=$AA196),$AB192,0),IF(AND($X193=$X196,$Y193=$Y196,$Z193=$Z196,$AA193=$AA196),$AB193,0),IF(AND($X194=$X196,$Y194=$Y196,$Z194=$Z196,$AA194=$AA196),$AB194,0),IF(AND($X195=$X196,$Y195=$Y196,$Z195=$Z196,$AA195=$AA196),$AB195,0))</f>
        <v>7</v>
      </c>
      <c r="AC196" s="340">
        <f>MAX(IF(AND($X191=$X196,$Y191=$Y196,$Z191=$Z196,$AA191=$AA196,$AB191=$AB196),$AC191,0),IF(AND($X192=$X196,$Y192=$Y196,$Z192=$Z196,$AA192=$AA196,$AB192=$AB196),$AC192,0),IF(AND($X193=$X196,$Y193=$Y196,$Z193=$Z196,$AA193=$AA196,$AB193=$AB196),$AC193,0),IF(AND($X194=$X196,$Y194=$Y196,$Z194=$Z196,$AA194=$AA196,$AB194=$AB196),$AC194,0),IF(AND($X195=$X196,$Y195=$Y196,$Z195=$Z196,$AA195=$AA196,$AB195=$AB196),$AC195,0))</f>
        <v>64</v>
      </c>
      <c r="AD196" s="340">
        <f>MAX(IF(AND($X191=$X196,$Y191=$Y196,$Z191=$Z196,$AA191=$AA196,$AB191=$AB196,$AC191=$AC196),$AD191,0),IF(AND($X192=$X196,$Y192=$Y196,$Z192=$Z196,$AA192=$AA196,$AB192=$AB196,$AC192=$AC196),$AD192,0),IF(AND($X193=$X196,$Y193=$Y196,$Z193=$Z196,$AA193=$AA196,$AB193=$AB196,$AC193=$AC196),$AD193,0),IF(AND($X194=$X196,$Y194=$Y196,$Z194=$Z196,$AA194=$AA196,$AB194=$AB196,$AC194=$AC196),$AD194,0),IF(AND($X195=$X196,$Y195=$Y196,$Z195=$Z196,$AA195=$AA196,$AB195=$AB196,$AC195=$AC196),$AD195,0))</f>
        <v>44</v>
      </c>
      <c r="AE196" s="340">
        <f>MAX(IF(AND($X191=$X196,$Y191=$Y196,$Z191=$Z196,$AA191=$AA196,$AB191=$AB196,$AC191=$AC196,$AD191=$AD196),$AE191,0),IF(AND($X192=$X196,$Y192=$Y196,$Z192=$Z196,$AA192=$AA196,$AB192=$AB196,$AC192=$AC196,$AD192=$AD196),$AE192,0),IF(AND($X193=$X196,$Y193=$Y196,$Z193=$Z196,$AA193=$AA196,$AB193=$AB196,$AC193=$AC196,$AD193=$AD196),$AE193,0),IF(AND($X194=$X196,$Y194=$Y196,$Z194=$Z196,$AA194=$AA196,$AB194=$AB196,$AC194=$AC196,$AD194=$AD196),$AE194,0),IF(AND($X195=$X196,$Y195=$Y196,$Z195=$Z196,$AA195=$AA196,$AB195=$AB196,$AC195=$AC196,$AD195=$AD196),$AE195,0))</f>
        <v>23</v>
      </c>
      <c r="AF196" s="341">
        <f>MAX(IF(AND($X191=$X196,$Y191=$Y196,$Z191=$Z196,$AA191=$AA196,$AB191=$AB196,$AC191=$AC196,$AD191=$AD196,$AE191=$AE196),$AF191,0),IF(AND($X192=$X196,$Y192=$Y196,$Z192=$Z196,$AA192=$AA196,$AB192=$AB196,$AC192=$AC196,$AD192=$AD196,$AE192=$AE196),$AF192,0),IF(AND($X193=$X196,$Y193=$Y196,$Z193=$Z196,$AA193=$AA196,$AB193=$AB196,$AC193=$AC196,$AD193=$AD196,$AE193=$AE196),$AF193,0),IF(AND($X194=$X196,$Y194=$Y196,$Z194=$Z196,$AA194=$AA196,$AB194=$AB196,$AC194=$AC196,$AD194=$AD196,$AE194=$AE196),$AF194,0),IF(AND($X195=$X196,$Y195=$Y196,$Z195=$Z196,$AA195=$AA196,$AB195=$AB196,$AC195=$AC196,$AD195=$AD196,$AE195=$AE196),$AF195,0))</f>
        <v>10</v>
      </c>
    </row>
    <row r="197">
      <c r="A197" s="342" t="s">
        <v>18</v>
      </c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6"/>
      <c r="M197" s="94">
        <f>SUM(M191:M195)-M196</f>
        <v>201</v>
      </c>
      <c r="N197" s="342" t="s">
        <v>18</v>
      </c>
      <c r="O197" s="8"/>
      <c r="P197" s="8"/>
      <c r="Q197" s="8"/>
      <c r="R197" s="8"/>
      <c r="S197" s="8"/>
      <c r="T197" s="8"/>
      <c r="U197" s="8"/>
      <c r="V197" s="16"/>
      <c r="W197" s="94">
        <f t="shared" ref="W197:AF197" si="220">SUM(W191:W195)-W196</f>
        <v>181</v>
      </c>
      <c r="X197" s="95">
        <f t="shared" si="220"/>
        <v>382</v>
      </c>
      <c r="Y197" s="343">
        <f t="shared" si="220"/>
        <v>181</v>
      </c>
      <c r="Z197" s="344">
        <f t="shared" si="220"/>
        <v>127</v>
      </c>
      <c r="AA197" s="344">
        <f t="shared" si="220"/>
        <v>61</v>
      </c>
      <c r="AB197" s="344">
        <f t="shared" si="220"/>
        <v>21</v>
      </c>
      <c r="AC197" s="344">
        <f t="shared" si="220"/>
        <v>201</v>
      </c>
      <c r="AD197" s="344">
        <f t="shared" si="220"/>
        <v>127</v>
      </c>
      <c r="AE197" s="344">
        <f t="shared" si="220"/>
        <v>61</v>
      </c>
      <c r="AF197" s="345">
        <f t="shared" si="220"/>
        <v>17</v>
      </c>
    </row>
    <row r="198">
      <c r="A198" s="103"/>
      <c r="B198" s="104"/>
      <c r="C198" s="106"/>
      <c r="D198" s="103"/>
      <c r="E198" s="103"/>
      <c r="F198" s="103"/>
      <c r="G198" s="103"/>
      <c r="H198" s="103"/>
      <c r="I198" s="103"/>
      <c r="J198" s="103"/>
      <c r="K198" s="103"/>
      <c r="L198" s="103"/>
      <c r="M198" s="108"/>
      <c r="N198" s="103"/>
      <c r="O198" s="103"/>
      <c r="P198" s="103"/>
      <c r="Q198" s="103"/>
      <c r="R198" s="103"/>
      <c r="S198" s="103"/>
      <c r="T198" s="103"/>
      <c r="U198" s="103"/>
      <c r="V198" s="103"/>
      <c r="W198" s="108"/>
      <c r="X198" s="108"/>
      <c r="Y198" s="103"/>
      <c r="Z198" s="103"/>
      <c r="AA198" s="103"/>
      <c r="AB198" s="103"/>
      <c r="AC198" s="103"/>
      <c r="AD198" s="103"/>
      <c r="AE198" s="103"/>
      <c r="AF198" s="103"/>
    </row>
    <row r="199">
      <c r="A199" s="346" t="s">
        <v>134</v>
      </c>
      <c r="B199" s="347" t="s">
        <v>135</v>
      </c>
      <c r="C199" s="16"/>
      <c r="D199" s="46">
        <v>1.0</v>
      </c>
      <c r="E199" s="46">
        <v>2.0</v>
      </c>
      <c r="F199" s="46">
        <v>3.0</v>
      </c>
      <c r="G199" s="46">
        <v>4.0</v>
      </c>
      <c r="H199" s="46">
        <v>5.0</v>
      </c>
      <c r="I199" s="46">
        <v>6.0</v>
      </c>
      <c r="J199" s="46">
        <v>7.0</v>
      </c>
      <c r="K199" s="46">
        <v>8.0</v>
      </c>
      <c r="L199" s="46">
        <v>9.0</v>
      </c>
      <c r="M199" s="47" t="s">
        <v>18</v>
      </c>
      <c r="N199" s="46">
        <v>10.0</v>
      </c>
      <c r="O199" s="46">
        <v>11.0</v>
      </c>
      <c r="P199" s="46">
        <v>12.0</v>
      </c>
      <c r="Q199" s="46">
        <v>13.0</v>
      </c>
      <c r="R199" s="46">
        <v>14.0</v>
      </c>
      <c r="S199" s="46">
        <v>15.0</v>
      </c>
      <c r="T199" s="46">
        <v>16.0</v>
      </c>
      <c r="U199" s="46">
        <v>17.0</v>
      </c>
      <c r="V199" s="46">
        <v>18.0</v>
      </c>
      <c r="W199" s="47" t="s">
        <v>18</v>
      </c>
      <c r="X199" s="281"/>
      <c r="Y199" s="282"/>
      <c r="Z199" s="282"/>
      <c r="AA199" s="282"/>
      <c r="AB199" s="282"/>
      <c r="AC199" s="282"/>
      <c r="AD199" s="282"/>
      <c r="AE199" s="282"/>
      <c r="AF199" s="283"/>
    </row>
    <row r="200">
      <c r="A200" s="348" t="str">
        <f t="shared" ref="A200:A204" si="221">A199</f>
        <v>RC</v>
      </c>
      <c r="B200" s="56">
        <v>1.0</v>
      </c>
      <c r="C200" s="58" t="s">
        <v>136</v>
      </c>
      <c r="D200" s="60">
        <v>5.0</v>
      </c>
      <c r="E200" s="60">
        <v>5.0</v>
      </c>
      <c r="F200" s="60">
        <v>5.0</v>
      </c>
      <c r="G200" s="60">
        <v>6.0</v>
      </c>
      <c r="H200" s="60">
        <v>3.0</v>
      </c>
      <c r="I200" s="60">
        <v>4.0</v>
      </c>
      <c r="J200" s="60">
        <v>5.0</v>
      </c>
      <c r="K200" s="60">
        <v>4.0</v>
      </c>
      <c r="L200" s="60">
        <v>3.0</v>
      </c>
      <c r="M200" s="48">
        <f t="shared" ref="M200:M204" si="222">IF(OR(ISBLANK(C200),ISBLANK(D200),ISBLANK(E200),ISBLANK(F200),ISBLANK(G200),ISBLANK(H200),ISBLANK(I200),ISBLANK(J200),ISBLANK(K200),ISBLANK(L200)),0,SUM(D200:L200))</f>
        <v>40</v>
      </c>
      <c r="N200" s="60">
        <v>6.0</v>
      </c>
      <c r="O200" s="60">
        <v>4.0</v>
      </c>
      <c r="P200" s="60">
        <v>3.0</v>
      </c>
      <c r="Q200" s="60">
        <v>4.0</v>
      </c>
      <c r="R200" s="60">
        <v>4.0</v>
      </c>
      <c r="S200" s="60">
        <v>5.0</v>
      </c>
      <c r="T200" s="60">
        <v>3.0</v>
      </c>
      <c r="U200" s="60">
        <v>5.0</v>
      </c>
      <c r="V200" s="60">
        <v>5.0</v>
      </c>
      <c r="W200" s="349">
        <f t="shared" ref="W200:W204" si="223">IF(OR(ISBLANK(M200),ISBLANK(N200),ISBLANK(O200),ISBLANK(P200),ISBLANK(Q200),ISBLANK(R200),ISBLANK(S200),ISBLANK(T200),ISBLANK(U200),ISBLANK(V200)),0,SUM(N200:V200))</f>
        <v>39</v>
      </c>
      <c r="X200" s="64">
        <f t="shared" ref="X200:X204" si="224">M200+W200</f>
        <v>79</v>
      </c>
      <c r="Y200" s="66">
        <f t="shared" ref="Y200:Y204" si="225">W200</f>
        <v>39</v>
      </c>
      <c r="Z200" s="66">
        <f t="shared" ref="Z200:Z204" si="226">SUM(Q200:V200)</f>
        <v>26</v>
      </c>
      <c r="AA200" s="66">
        <f t="shared" ref="AA200:AA204" si="227">SUM(T200:V200)</f>
        <v>13</v>
      </c>
      <c r="AB200" s="66">
        <f t="shared" ref="AB200:AB204" si="228">V200</f>
        <v>5</v>
      </c>
      <c r="AC200" s="66">
        <f t="shared" ref="AC200:AC204" si="229">M200</f>
        <v>40</v>
      </c>
      <c r="AD200" s="66">
        <f t="shared" ref="AD200:AD204" si="230">SUM(G200:L200)</f>
        <v>25</v>
      </c>
      <c r="AE200" s="66">
        <f t="shared" ref="AE200:AE204" si="231">SUM(J200:L200)</f>
        <v>12</v>
      </c>
      <c r="AF200" s="66">
        <f t="shared" ref="AF200:AF204" si="232">L200</f>
        <v>3</v>
      </c>
    </row>
    <row r="201">
      <c r="A201" s="348" t="str">
        <f t="shared" si="221"/>
        <v>RC</v>
      </c>
      <c r="B201" s="56">
        <v>2.0</v>
      </c>
      <c r="C201" s="58" t="s">
        <v>137</v>
      </c>
      <c r="D201" s="60">
        <v>4.0</v>
      </c>
      <c r="E201" s="60">
        <v>7.0</v>
      </c>
      <c r="F201" s="60">
        <v>4.0</v>
      </c>
      <c r="G201" s="60">
        <v>5.0</v>
      </c>
      <c r="H201" s="60">
        <v>5.0</v>
      </c>
      <c r="I201" s="60">
        <v>5.0</v>
      </c>
      <c r="J201" s="60">
        <v>7.0</v>
      </c>
      <c r="K201" s="60">
        <v>6.0</v>
      </c>
      <c r="L201" s="60">
        <v>6.0</v>
      </c>
      <c r="M201" s="48">
        <f t="shared" si="222"/>
        <v>49</v>
      </c>
      <c r="N201" s="60">
        <v>6.0</v>
      </c>
      <c r="O201" s="60">
        <v>4.0</v>
      </c>
      <c r="P201" s="60">
        <v>3.0</v>
      </c>
      <c r="Q201" s="60">
        <v>5.0</v>
      </c>
      <c r="R201" s="60">
        <v>4.0</v>
      </c>
      <c r="S201" s="60">
        <v>5.0</v>
      </c>
      <c r="T201" s="60">
        <v>4.0</v>
      </c>
      <c r="U201" s="60">
        <v>5.0</v>
      </c>
      <c r="V201" s="60">
        <v>4.0</v>
      </c>
      <c r="W201" s="349">
        <f t="shared" si="223"/>
        <v>40</v>
      </c>
      <c r="X201" s="68">
        <f t="shared" si="224"/>
        <v>89</v>
      </c>
      <c r="Y201" s="66">
        <f t="shared" si="225"/>
        <v>40</v>
      </c>
      <c r="Z201" s="66">
        <f t="shared" si="226"/>
        <v>27</v>
      </c>
      <c r="AA201" s="66">
        <f t="shared" si="227"/>
        <v>13</v>
      </c>
      <c r="AB201" s="66">
        <f t="shared" si="228"/>
        <v>4</v>
      </c>
      <c r="AC201" s="66">
        <f t="shared" si="229"/>
        <v>49</v>
      </c>
      <c r="AD201" s="66">
        <f t="shared" si="230"/>
        <v>34</v>
      </c>
      <c r="AE201" s="66">
        <f t="shared" si="231"/>
        <v>19</v>
      </c>
      <c r="AF201" s="66">
        <f t="shared" si="232"/>
        <v>6</v>
      </c>
    </row>
    <row r="202">
      <c r="A202" s="348" t="str">
        <f t="shared" si="221"/>
        <v>RC</v>
      </c>
      <c r="B202" s="56">
        <v>3.0</v>
      </c>
      <c r="C202" s="58" t="s">
        <v>138</v>
      </c>
      <c r="D202" s="60">
        <v>4.0</v>
      </c>
      <c r="E202" s="60">
        <v>7.0</v>
      </c>
      <c r="F202" s="60">
        <v>5.0</v>
      </c>
      <c r="G202" s="60">
        <v>6.0</v>
      </c>
      <c r="H202" s="60">
        <v>3.0</v>
      </c>
      <c r="I202" s="60">
        <v>5.0</v>
      </c>
      <c r="J202" s="60">
        <v>6.0</v>
      </c>
      <c r="K202" s="60">
        <v>6.0</v>
      </c>
      <c r="L202" s="60">
        <v>4.0</v>
      </c>
      <c r="M202" s="48">
        <f t="shared" si="222"/>
        <v>46</v>
      </c>
      <c r="N202" s="60">
        <v>5.0</v>
      </c>
      <c r="O202" s="60">
        <v>4.0</v>
      </c>
      <c r="P202" s="60">
        <v>4.0</v>
      </c>
      <c r="Q202" s="60">
        <v>7.0</v>
      </c>
      <c r="R202" s="60">
        <v>6.0</v>
      </c>
      <c r="S202" s="60">
        <v>5.0</v>
      </c>
      <c r="T202" s="60">
        <v>4.0</v>
      </c>
      <c r="U202" s="60">
        <v>6.0</v>
      </c>
      <c r="V202" s="60">
        <v>6.0</v>
      </c>
      <c r="W202" s="349">
        <f t="shared" si="223"/>
        <v>47</v>
      </c>
      <c r="X202" s="68">
        <f t="shared" si="224"/>
        <v>93</v>
      </c>
      <c r="Y202" s="66">
        <f t="shared" si="225"/>
        <v>47</v>
      </c>
      <c r="Z202" s="66">
        <f t="shared" si="226"/>
        <v>34</v>
      </c>
      <c r="AA202" s="66">
        <f t="shared" si="227"/>
        <v>16</v>
      </c>
      <c r="AB202" s="66">
        <f t="shared" si="228"/>
        <v>6</v>
      </c>
      <c r="AC202" s="66">
        <f t="shared" si="229"/>
        <v>46</v>
      </c>
      <c r="AD202" s="66">
        <f t="shared" si="230"/>
        <v>30</v>
      </c>
      <c r="AE202" s="66">
        <f t="shared" si="231"/>
        <v>16</v>
      </c>
      <c r="AF202" s="66">
        <f t="shared" si="232"/>
        <v>4</v>
      </c>
    </row>
    <row r="203">
      <c r="A203" s="348" t="str">
        <f t="shared" si="221"/>
        <v>RC</v>
      </c>
      <c r="B203" s="56">
        <v>4.0</v>
      </c>
      <c r="C203" s="58" t="s">
        <v>139</v>
      </c>
      <c r="D203" s="60">
        <v>4.0</v>
      </c>
      <c r="E203" s="60">
        <v>6.0</v>
      </c>
      <c r="F203" s="60">
        <v>6.0</v>
      </c>
      <c r="G203" s="60">
        <v>5.0</v>
      </c>
      <c r="H203" s="60">
        <v>5.0</v>
      </c>
      <c r="I203" s="60">
        <v>7.0</v>
      </c>
      <c r="J203" s="60">
        <v>7.0</v>
      </c>
      <c r="K203" s="60">
        <v>7.0</v>
      </c>
      <c r="L203" s="60">
        <v>5.0</v>
      </c>
      <c r="M203" s="48">
        <f t="shared" si="222"/>
        <v>52</v>
      </c>
      <c r="N203" s="60">
        <v>5.0</v>
      </c>
      <c r="O203" s="60">
        <v>4.0</v>
      </c>
      <c r="P203" s="60">
        <v>6.0</v>
      </c>
      <c r="Q203" s="60">
        <v>6.0</v>
      </c>
      <c r="R203" s="60">
        <v>8.0</v>
      </c>
      <c r="S203" s="60">
        <v>5.0</v>
      </c>
      <c r="T203" s="60">
        <v>8.0</v>
      </c>
      <c r="U203" s="60">
        <v>7.0</v>
      </c>
      <c r="V203" s="60">
        <v>6.0</v>
      </c>
      <c r="W203" s="349">
        <f t="shared" si="223"/>
        <v>55</v>
      </c>
      <c r="X203" s="68">
        <f t="shared" si="224"/>
        <v>107</v>
      </c>
      <c r="Y203" s="66">
        <f t="shared" si="225"/>
        <v>55</v>
      </c>
      <c r="Z203" s="66">
        <f t="shared" si="226"/>
        <v>40</v>
      </c>
      <c r="AA203" s="66">
        <f t="shared" si="227"/>
        <v>21</v>
      </c>
      <c r="AB203" s="66">
        <f t="shared" si="228"/>
        <v>6</v>
      </c>
      <c r="AC203" s="66">
        <f t="shared" si="229"/>
        <v>52</v>
      </c>
      <c r="AD203" s="66">
        <f t="shared" si="230"/>
        <v>36</v>
      </c>
      <c r="AE203" s="66">
        <f t="shared" si="231"/>
        <v>19</v>
      </c>
      <c r="AF203" s="66">
        <f t="shared" si="232"/>
        <v>5</v>
      </c>
    </row>
    <row r="204">
      <c r="A204" s="348" t="str">
        <f t="shared" si="221"/>
        <v>RC</v>
      </c>
      <c r="B204" s="56">
        <v>5.0</v>
      </c>
      <c r="C204" s="58" t="s">
        <v>140</v>
      </c>
      <c r="D204" s="60">
        <v>5.0</v>
      </c>
      <c r="E204" s="60">
        <v>6.0</v>
      </c>
      <c r="F204" s="60">
        <v>5.0</v>
      </c>
      <c r="G204" s="60">
        <v>5.0</v>
      </c>
      <c r="H204" s="60">
        <v>4.0</v>
      </c>
      <c r="I204" s="60">
        <v>5.0</v>
      </c>
      <c r="J204" s="60">
        <v>5.0</v>
      </c>
      <c r="K204" s="60">
        <v>5.0</v>
      </c>
      <c r="L204" s="60">
        <v>4.0</v>
      </c>
      <c r="M204" s="48">
        <f t="shared" si="222"/>
        <v>44</v>
      </c>
      <c r="N204" s="60">
        <v>4.0</v>
      </c>
      <c r="O204" s="60">
        <v>4.0</v>
      </c>
      <c r="P204" s="60">
        <v>3.0</v>
      </c>
      <c r="Q204" s="60">
        <v>5.0</v>
      </c>
      <c r="R204" s="60">
        <v>7.0</v>
      </c>
      <c r="S204" s="60">
        <v>6.0</v>
      </c>
      <c r="T204" s="60">
        <v>5.0</v>
      </c>
      <c r="U204" s="60">
        <v>6.0</v>
      </c>
      <c r="V204" s="60">
        <v>5.0</v>
      </c>
      <c r="W204" s="349">
        <f t="shared" si="223"/>
        <v>45</v>
      </c>
      <c r="X204" s="68">
        <f t="shared" si="224"/>
        <v>89</v>
      </c>
      <c r="Y204" s="66">
        <f t="shared" si="225"/>
        <v>45</v>
      </c>
      <c r="Z204" s="66">
        <f t="shared" si="226"/>
        <v>34</v>
      </c>
      <c r="AA204" s="66">
        <f t="shared" si="227"/>
        <v>16</v>
      </c>
      <c r="AB204" s="66">
        <f t="shared" si="228"/>
        <v>5</v>
      </c>
      <c r="AC204" s="66">
        <f t="shared" si="229"/>
        <v>44</v>
      </c>
      <c r="AD204" s="66">
        <f t="shared" si="230"/>
        <v>28</v>
      </c>
      <c r="AE204" s="66">
        <f t="shared" si="231"/>
        <v>14</v>
      </c>
      <c r="AF204" s="66">
        <f t="shared" si="232"/>
        <v>4</v>
      </c>
    </row>
    <row r="205">
      <c r="A205" s="78" t="s">
        <v>24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16"/>
      <c r="M205" s="77">
        <f>IF(OR(M200=0,M201=0,M202=0,M203=0,M204=0),0,AC205)</f>
        <v>52</v>
      </c>
      <c r="N205" s="78" t="s">
        <v>24</v>
      </c>
      <c r="O205" s="8"/>
      <c r="P205" s="8"/>
      <c r="Q205" s="8"/>
      <c r="R205" s="8"/>
      <c r="S205" s="8"/>
      <c r="T205" s="8"/>
      <c r="U205" s="8"/>
      <c r="V205" s="16"/>
      <c r="W205" s="350">
        <f>IF(OR(W200=0,W201=0,W202=0,W203=0,W204=0),0,Y205)</f>
        <v>55</v>
      </c>
      <c r="X205" s="68">
        <f>IF(OR(X200=0,X201=0,X202=0,X203=0,X204=0),0,MAX(X200:X204))</f>
        <v>107</v>
      </c>
      <c r="Y205" s="351">
        <f>MAX(IF($X200=$X205,Y200,0),IF(X201=X205,Y201,0),IF(X202=X205,Y202,0),IF(X203=X205,Y203,0),IF(X204=X205,Y204,0))</f>
        <v>55</v>
      </c>
      <c r="Z205" s="352">
        <f>MAX(IF(AND($X200=$X205,$Y200=$Y205),$Z200,0),IF(AND($X201=$X205,$Y201=$Y205),$Z201,0),IF(AND($X202=$X205,$Y202=$Y205),$Z202,0),IF(AND($X203=$X205,$Y203=$Y205),$Z203,0),IF(AND($X204=$X205,$Y204=$Y205),$Z204,0))</f>
        <v>40</v>
      </c>
      <c r="AA205" s="352">
        <f>MAX(IF(AND($X200=$X205,$Y200=$Y205,$Z200=$Z205),$AA200,0),IF(AND($X201=$X205,$Y201=$Y205,$Z201=$Z205),$AA201,0),IF(AND($X202=$X205,$Y202=$Y205,$Z202=$Z205),$AA202,0),IF(AND($X203=$X205,$Y203=$Y205,$Z203=$Z205),$AA203,0),IF(AND($X204=$X205,$Y204=$Y205,$Z204=$Z205),$AA204,0))</f>
        <v>21</v>
      </c>
      <c r="AB205" s="352">
        <f>MAX(IF(AND($X200=$X205,$Y200=$Y205,$Z200=$Z205,$AA200=$AA205),$AB200,0),IF(AND($X201=$X205,$Y201=$Y205,$Z201=$Z205,$AA201=$AA205),$AB201,0),IF(AND($X202=$X205,$Y202=$Y205,$Z202=$Z205,$AA202=$AA205),$AB202,0),IF(AND($X203=$X205,$Y203=$Y205,$Z203=$Z205,$AA203=$AA205),$AB203,0),IF(AND($X204=$X205,$Y204=$Y205,$Z204=$Z205,$AA204=$AA205),$AB204,0))</f>
        <v>6</v>
      </c>
      <c r="AC205" s="352">
        <f>MAX(IF(AND($X200=$X205,$Y200=$Y205,$Z200=$Z205,$AA200=$AA205,$AB200=$AB205),$AC200,0),IF(AND($X201=$X205,$Y201=$Y205,$Z201=$Z205,$AA201=$AA205,$AB201=$AB205),$AC201,0),IF(AND($X202=$X205,$Y202=$Y205,$Z202=$Z205,$AA202=$AA205,$AB202=$AB205),$AC202,0),IF(AND($X203=$X205,$Y203=$Y205,$Z203=$Z205,$AA203=$AA205,$AB203=$AB205),$AC203,0),IF(AND($X204=$X205,$Y204=$Y205,$Z204=$Z205,$AA204=$AA205,$AB204=$AB205),$AC204,0))</f>
        <v>52</v>
      </c>
      <c r="AD205" s="352">
        <f>MAX(IF(AND($X200=$X205,$Y200=$Y205,$Z200=$Z205,$AA200=$AA205,$AB200=$AB205,$AC200=$AC205),$AD200,0),IF(AND($X201=$X205,$Y201=$Y205,$Z201=$Z205,$AA201=$AA205,$AB201=$AB205,$AC201=$AC205),$AD201,0),IF(AND($X202=$X205,$Y202=$Y205,$Z202=$Z205,$AA202=$AA205,$AB202=$AB205,$AC202=$AC205),$AD202,0),IF(AND($X203=$X205,$Y203=$Y205,$Z203=$Z205,$AA203=$AA205,$AB203=$AB205,$AC203=$AC205),$AD203,0),IF(AND($X204=$X205,$Y204=$Y205,$Z204=$Z205,$AA204=$AA205,$AB204=$AB205,$AC204=$AC205),$AD204,0))</f>
        <v>36</v>
      </c>
      <c r="AE205" s="352">
        <f>MAX(IF(AND($X200=$X205,$Y200=$Y205,$Z200=$Z205,$AA200=$AA205,$AB200=$AB205,$AC200=$AC205,$AD200=$AD205),$AE200,0),IF(AND($X201=$X205,$Y201=$Y205,$Z201=$Z205,$AA201=$AA205,$AB201=$AB205,$AC201=$AC205,$AD201=$AD205),$AE201,0),IF(AND($X202=$X205,$Y202=$Y205,$Z202=$Z205,$AA202=$AA205,$AB202=$AB205,$AC202=$AC205,$AD202=$AD205),$AE202,0),IF(AND($X203=$X205,$Y203=$Y205,$Z203=$Z205,$AA203=$AA205,$AB203=$AB205,$AC203=$AC205,$AD203=$AD205),$AE203,0),IF(AND($X204=$X205,$Y204=$Y205,$Z204=$Z205,$AA204=$AA205,$AB204=$AB205,$AC204=$AC205,$AD204=$AD205),$AE204,0))</f>
        <v>19</v>
      </c>
      <c r="AF205" s="354">
        <f>MAX(IF(AND($X200=$X205,$Y200=$Y205,$Z200=$Z205,$AA200=$AA205,$AB200=$AB205,$AC200=$AC205,$AD200=$AD205,$AE200=$AE205),$AF200,0),IF(AND($X201=$X205,$Y201=$Y205,$Z201=$Z205,$AA201=$AA205,$AB201=$AB205,$AC201=$AC205,$AD201=$AD205,$AE201=$AE205),$AF201,0),IF(AND($X202=$X205,$Y202=$Y205,$Z202=$Z205,$AA202=$AA205,$AB202=$AB205,$AC202=$AC205,$AD202=$AD205,$AE202=$AE205),$AF202,0),IF(AND($X203=$X205,$Y203=$Y205,$Z203=$Z205,$AA203=$AA205,$AB203=$AB205,$AC203=$AC205,$AD203=$AD205,$AE203=$AE205),$AF203,0),IF(AND($X204=$X205,$Y204=$Y205,$Z204=$Z205,$AA204=$AA205,$AB204=$AB205,$AC204=$AC205,$AD204=$AD205,$AE204=$AE205),$AF204,0))</f>
        <v>5</v>
      </c>
    </row>
    <row r="206">
      <c r="A206" s="355" t="s">
        <v>18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6"/>
      <c r="M206" s="94">
        <f>SUM(M200:M204)-M205</f>
        <v>179</v>
      </c>
      <c r="N206" s="355" t="s">
        <v>18</v>
      </c>
      <c r="O206" s="8"/>
      <c r="P206" s="8"/>
      <c r="Q206" s="8"/>
      <c r="R206" s="8"/>
      <c r="S206" s="8"/>
      <c r="T206" s="8"/>
      <c r="U206" s="8"/>
      <c r="V206" s="16"/>
      <c r="W206" s="356">
        <f t="shared" ref="W206:AF206" si="233">SUM(W200:W204)-W205</f>
        <v>171</v>
      </c>
      <c r="X206" s="95">
        <f t="shared" si="233"/>
        <v>350</v>
      </c>
      <c r="Y206" s="357">
        <f t="shared" si="233"/>
        <v>171</v>
      </c>
      <c r="Z206" s="358">
        <f t="shared" si="233"/>
        <v>121</v>
      </c>
      <c r="AA206" s="358">
        <f t="shared" si="233"/>
        <v>58</v>
      </c>
      <c r="AB206" s="358">
        <f t="shared" si="233"/>
        <v>20</v>
      </c>
      <c r="AC206" s="358">
        <f t="shared" si="233"/>
        <v>179</v>
      </c>
      <c r="AD206" s="358">
        <f t="shared" si="233"/>
        <v>117</v>
      </c>
      <c r="AE206" s="358">
        <f t="shared" si="233"/>
        <v>61</v>
      </c>
      <c r="AF206" s="359">
        <f t="shared" si="233"/>
        <v>17</v>
      </c>
    </row>
    <row r="207">
      <c r="A207" s="103"/>
      <c r="B207" s="104"/>
      <c r="C207" s="106"/>
      <c r="D207" s="103"/>
      <c r="E207" s="103"/>
      <c r="F207" s="103"/>
      <c r="G207" s="103"/>
      <c r="H207" s="103"/>
      <c r="I207" s="103"/>
      <c r="J207" s="103"/>
      <c r="K207" s="103"/>
      <c r="L207" s="103"/>
      <c r="M207" s="108"/>
      <c r="N207" s="103"/>
      <c r="O207" s="103"/>
      <c r="P207" s="103"/>
      <c r="Q207" s="103"/>
      <c r="R207" s="103"/>
      <c r="S207" s="103"/>
      <c r="T207" s="103"/>
      <c r="U207" s="103"/>
      <c r="V207" s="103"/>
      <c r="W207" s="108"/>
      <c r="X207" s="108"/>
      <c r="Y207" s="103"/>
      <c r="Z207" s="103"/>
      <c r="AA207" s="103"/>
      <c r="AB207" s="103"/>
      <c r="AC207" s="103"/>
      <c r="AD207" s="103"/>
      <c r="AE207" s="103"/>
      <c r="AF207" s="103"/>
    </row>
    <row r="208">
      <c r="A208" s="360" t="s">
        <v>141</v>
      </c>
      <c r="B208" s="361" t="s">
        <v>142</v>
      </c>
      <c r="C208" s="16"/>
      <c r="D208" s="46">
        <v>1.0</v>
      </c>
      <c r="E208" s="46">
        <v>2.0</v>
      </c>
      <c r="F208" s="46">
        <v>3.0</v>
      </c>
      <c r="G208" s="46">
        <v>4.0</v>
      </c>
      <c r="H208" s="46">
        <v>5.0</v>
      </c>
      <c r="I208" s="46">
        <v>6.0</v>
      </c>
      <c r="J208" s="46">
        <v>7.0</v>
      </c>
      <c r="K208" s="46">
        <v>8.0</v>
      </c>
      <c r="L208" s="46">
        <v>9.0</v>
      </c>
      <c r="M208" s="47" t="s">
        <v>18</v>
      </c>
      <c r="N208" s="46">
        <v>10.0</v>
      </c>
      <c r="O208" s="46">
        <v>11.0</v>
      </c>
      <c r="P208" s="46">
        <v>12.0</v>
      </c>
      <c r="Q208" s="46">
        <v>13.0</v>
      </c>
      <c r="R208" s="46">
        <v>14.0</v>
      </c>
      <c r="S208" s="46">
        <v>15.0</v>
      </c>
      <c r="T208" s="46">
        <v>16.0</v>
      </c>
      <c r="U208" s="46">
        <v>17.0</v>
      </c>
      <c r="V208" s="46">
        <v>18.0</v>
      </c>
      <c r="W208" s="47" t="s">
        <v>18</v>
      </c>
      <c r="X208" s="362"/>
      <c r="Y208" s="363"/>
      <c r="Z208" s="363"/>
      <c r="AA208" s="363"/>
      <c r="AB208" s="363"/>
      <c r="AC208" s="363"/>
      <c r="AD208" s="363"/>
      <c r="AE208" s="363"/>
      <c r="AF208" s="364"/>
    </row>
    <row r="209">
      <c r="A209" s="365" t="str">
        <f t="shared" ref="A209:A213" si="234">A208</f>
        <v>WS</v>
      </c>
      <c r="B209" s="56">
        <v>1.0</v>
      </c>
      <c r="C209" s="58" t="s">
        <v>143</v>
      </c>
      <c r="D209" s="60">
        <v>5.0</v>
      </c>
      <c r="E209" s="60">
        <v>6.0</v>
      </c>
      <c r="F209" s="60">
        <v>4.0</v>
      </c>
      <c r="G209" s="60">
        <v>7.0</v>
      </c>
      <c r="H209" s="60">
        <v>5.0</v>
      </c>
      <c r="I209" s="60">
        <v>4.0</v>
      </c>
      <c r="J209" s="60">
        <v>5.0</v>
      </c>
      <c r="K209" s="60">
        <v>4.0</v>
      </c>
      <c r="L209" s="60">
        <v>4.0</v>
      </c>
      <c r="M209" s="48">
        <f t="shared" ref="M209:M213" si="235">IF(OR(ISBLANK(C209),ISBLANK(D209),ISBLANK(E209),ISBLANK(F209),ISBLANK(G209),ISBLANK(H209),ISBLANK(I209),ISBLANK(J209),ISBLANK(K209),ISBLANK(L209)),0,SUM(D209:L209))</f>
        <v>44</v>
      </c>
      <c r="N209" s="60">
        <v>6.0</v>
      </c>
      <c r="O209" s="60">
        <v>4.0</v>
      </c>
      <c r="P209" s="60">
        <v>5.0</v>
      </c>
      <c r="Q209" s="60">
        <v>5.0</v>
      </c>
      <c r="R209" s="60">
        <v>5.0</v>
      </c>
      <c r="S209" s="60">
        <v>6.0</v>
      </c>
      <c r="T209" s="60">
        <v>4.0</v>
      </c>
      <c r="U209" s="60">
        <v>4.0</v>
      </c>
      <c r="V209" s="60">
        <v>4.0</v>
      </c>
      <c r="W209" s="107">
        <f t="shared" ref="W209:W213" si="236">IF(COUNTBLANK(N209:V209)&gt;0,"",SUM(N209:V209))</f>
        <v>43</v>
      </c>
      <c r="X209" s="64">
        <f t="shared" ref="X209:X213" si="237">M209+W209</f>
        <v>87</v>
      </c>
      <c r="Y209" s="66">
        <f t="shared" ref="Y209:Y213" si="238">W209</f>
        <v>43</v>
      </c>
      <c r="Z209" s="66">
        <f t="shared" ref="Z209:Z213" si="239">SUM(Q209:V209)</f>
        <v>28</v>
      </c>
      <c r="AA209" s="66">
        <f t="shared" ref="AA209:AA213" si="240">SUM(T209:V209)</f>
        <v>12</v>
      </c>
      <c r="AB209" s="66">
        <f t="shared" ref="AB209:AB213" si="241">V209</f>
        <v>4</v>
      </c>
      <c r="AC209" s="66">
        <f t="shared" ref="AC209:AC213" si="242">M209</f>
        <v>44</v>
      </c>
      <c r="AD209" s="66">
        <f t="shared" ref="AD209:AD213" si="243">SUM(G209:L209)</f>
        <v>29</v>
      </c>
      <c r="AE209" s="66">
        <f t="shared" ref="AE209:AE213" si="244">SUM(J209:L209)</f>
        <v>13</v>
      </c>
      <c r="AF209" s="66">
        <f t="shared" ref="AF209:AF213" si="245">L209</f>
        <v>4</v>
      </c>
    </row>
    <row r="210">
      <c r="A210" s="365" t="str">
        <f t="shared" si="234"/>
        <v>WS</v>
      </c>
      <c r="B210" s="56">
        <v>2.0</v>
      </c>
      <c r="C210" s="58" t="s">
        <v>144</v>
      </c>
      <c r="D210" s="60">
        <v>5.0</v>
      </c>
      <c r="E210" s="60">
        <v>6.0</v>
      </c>
      <c r="F210" s="60">
        <v>7.0</v>
      </c>
      <c r="G210" s="60">
        <v>6.0</v>
      </c>
      <c r="H210" s="60">
        <v>3.0</v>
      </c>
      <c r="I210" s="60">
        <v>5.0</v>
      </c>
      <c r="J210" s="60">
        <v>7.0</v>
      </c>
      <c r="K210" s="60">
        <v>6.0</v>
      </c>
      <c r="L210" s="60">
        <v>5.0</v>
      </c>
      <c r="M210" s="48">
        <f t="shared" si="235"/>
        <v>50</v>
      </c>
      <c r="N210" s="60">
        <v>5.0</v>
      </c>
      <c r="O210" s="60">
        <v>6.0</v>
      </c>
      <c r="P210" s="60">
        <v>4.0</v>
      </c>
      <c r="Q210" s="60">
        <v>6.0</v>
      </c>
      <c r="R210" s="60">
        <v>6.0</v>
      </c>
      <c r="S210" s="60">
        <v>5.0</v>
      </c>
      <c r="T210" s="60">
        <v>3.0</v>
      </c>
      <c r="U210" s="60">
        <v>8.0</v>
      </c>
      <c r="V210" s="60">
        <v>6.0</v>
      </c>
      <c r="W210" s="107">
        <f t="shared" si="236"/>
        <v>49</v>
      </c>
      <c r="X210" s="68">
        <f t="shared" si="237"/>
        <v>99</v>
      </c>
      <c r="Y210" s="66">
        <f t="shared" si="238"/>
        <v>49</v>
      </c>
      <c r="Z210" s="66">
        <f t="shared" si="239"/>
        <v>34</v>
      </c>
      <c r="AA210" s="66">
        <f t="shared" si="240"/>
        <v>17</v>
      </c>
      <c r="AB210" s="66">
        <f t="shared" si="241"/>
        <v>6</v>
      </c>
      <c r="AC210" s="66">
        <f t="shared" si="242"/>
        <v>50</v>
      </c>
      <c r="AD210" s="66">
        <f t="shared" si="243"/>
        <v>32</v>
      </c>
      <c r="AE210" s="66">
        <f t="shared" si="244"/>
        <v>18</v>
      </c>
      <c r="AF210" s="66">
        <f t="shared" si="245"/>
        <v>5</v>
      </c>
    </row>
    <row r="211">
      <c r="A211" s="365" t="str">
        <f t="shared" si="234"/>
        <v>WS</v>
      </c>
      <c r="B211" s="56">
        <v>3.0</v>
      </c>
      <c r="C211" s="58" t="s">
        <v>145</v>
      </c>
      <c r="D211" s="60">
        <v>6.0</v>
      </c>
      <c r="E211" s="60">
        <v>8.0</v>
      </c>
      <c r="F211" s="60">
        <v>8.0</v>
      </c>
      <c r="G211" s="60">
        <v>6.0</v>
      </c>
      <c r="H211" s="60">
        <v>6.0</v>
      </c>
      <c r="I211" s="60">
        <v>5.0</v>
      </c>
      <c r="J211" s="60">
        <v>7.0</v>
      </c>
      <c r="K211" s="60">
        <v>8.0</v>
      </c>
      <c r="L211" s="60">
        <v>6.0</v>
      </c>
      <c r="M211" s="48">
        <f t="shared" si="235"/>
        <v>60</v>
      </c>
      <c r="N211" s="60">
        <v>8.0</v>
      </c>
      <c r="O211" s="60">
        <v>5.0</v>
      </c>
      <c r="P211" s="60">
        <v>4.0</v>
      </c>
      <c r="Q211" s="60">
        <v>7.0</v>
      </c>
      <c r="R211" s="60">
        <v>4.0</v>
      </c>
      <c r="S211" s="60">
        <v>5.0</v>
      </c>
      <c r="T211" s="60">
        <v>4.0</v>
      </c>
      <c r="U211" s="60">
        <v>6.0</v>
      </c>
      <c r="V211" s="60">
        <v>6.0</v>
      </c>
      <c r="W211" s="107">
        <f t="shared" si="236"/>
        <v>49</v>
      </c>
      <c r="X211" s="68">
        <f t="shared" si="237"/>
        <v>109</v>
      </c>
      <c r="Y211" s="66">
        <f t="shared" si="238"/>
        <v>49</v>
      </c>
      <c r="Z211" s="66">
        <f t="shared" si="239"/>
        <v>32</v>
      </c>
      <c r="AA211" s="66">
        <f t="shared" si="240"/>
        <v>16</v>
      </c>
      <c r="AB211" s="66">
        <f t="shared" si="241"/>
        <v>6</v>
      </c>
      <c r="AC211" s="66">
        <f t="shared" si="242"/>
        <v>60</v>
      </c>
      <c r="AD211" s="66">
        <f t="shared" si="243"/>
        <v>38</v>
      </c>
      <c r="AE211" s="66">
        <f t="shared" si="244"/>
        <v>21</v>
      </c>
      <c r="AF211" s="66">
        <f t="shared" si="245"/>
        <v>6</v>
      </c>
    </row>
    <row r="212">
      <c r="A212" s="365" t="str">
        <f t="shared" si="234"/>
        <v>WS</v>
      </c>
      <c r="B212" s="56">
        <v>4.0</v>
      </c>
      <c r="C212" s="58" t="s">
        <v>146</v>
      </c>
      <c r="D212" s="60">
        <v>6.0</v>
      </c>
      <c r="E212" s="60">
        <v>7.0</v>
      </c>
      <c r="F212" s="60">
        <v>4.0</v>
      </c>
      <c r="G212" s="60">
        <v>7.0</v>
      </c>
      <c r="H212" s="60">
        <v>3.0</v>
      </c>
      <c r="I212" s="60">
        <v>4.0</v>
      </c>
      <c r="J212" s="60">
        <v>7.0</v>
      </c>
      <c r="K212" s="60">
        <v>5.0</v>
      </c>
      <c r="L212" s="60">
        <v>5.0</v>
      </c>
      <c r="M212" s="48">
        <f t="shared" si="235"/>
        <v>48</v>
      </c>
      <c r="N212" s="60">
        <v>5.0</v>
      </c>
      <c r="O212" s="60">
        <v>4.0</v>
      </c>
      <c r="P212" s="60">
        <v>5.0</v>
      </c>
      <c r="Q212" s="60">
        <v>7.0</v>
      </c>
      <c r="R212" s="60">
        <v>8.0</v>
      </c>
      <c r="S212" s="60">
        <v>6.0</v>
      </c>
      <c r="T212" s="60">
        <v>5.0</v>
      </c>
      <c r="U212" s="60">
        <v>6.0</v>
      </c>
      <c r="V212" s="60">
        <v>6.0</v>
      </c>
      <c r="W212" s="107">
        <f t="shared" si="236"/>
        <v>52</v>
      </c>
      <c r="X212" s="68">
        <f t="shared" si="237"/>
        <v>100</v>
      </c>
      <c r="Y212" s="66">
        <f t="shared" si="238"/>
        <v>52</v>
      </c>
      <c r="Z212" s="66">
        <f t="shared" si="239"/>
        <v>38</v>
      </c>
      <c r="AA212" s="66">
        <f t="shared" si="240"/>
        <v>17</v>
      </c>
      <c r="AB212" s="66">
        <f t="shared" si="241"/>
        <v>6</v>
      </c>
      <c r="AC212" s="66">
        <f t="shared" si="242"/>
        <v>48</v>
      </c>
      <c r="AD212" s="66">
        <f t="shared" si="243"/>
        <v>31</v>
      </c>
      <c r="AE212" s="66">
        <f t="shared" si="244"/>
        <v>17</v>
      </c>
      <c r="AF212" s="66">
        <f t="shared" si="245"/>
        <v>5</v>
      </c>
    </row>
    <row r="213">
      <c r="A213" s="365" t="str">
        <f t="shared" si="234"/>
        <v>WS</v>
      </c>
      <c r="B213" s="56">
        <v>5.0</v>
      </c>
      <c r="C213" s="58" t="s">
        <v>147</v>
      </c>
      <c r="D213" s="60">
        <v>7.0</v>
      </c>
      <c r="E213" s="60">
        <v>6.0</v>
      </c>
      <c r="F213" s="60">
        <v>8.0</v>
      </c>
      <c r="G213" s="60">
        <v>7.0</v>
      </c>
      <c r="H213" s="60">
        <v>5.0</v>
      </c>
      <c r="I213" s="60">
        <v>6.0</v>
      </c>
      <c r="J213" s="60">
        <v>6.0</v>
      </c>
      <c r="K213" s="60">
        <v>6.0</v>
      </c>
      <c r="L213" s="60">
        <v>4.0</v>
      </c>
      <c r="M213" s="48">
        <f t="shared" si="235"/>
        <v>55</v>
      </c>
      <c r="N213" s="60">
        <v>6.0</v>
      </c>
      <c r="O213" s="60">
        <v>6.0</v>
      </c>
      <c r="P213" s="60">
        <v>4.0</v>
      </c>
      <c r="Q213" s="60">
        <v>7.0</v>
      </c>
      <c r="R213" s="60">
        <v>8.0</v>
      </c>
      <c r="S213" s="60">
        <v>8.0</v>
      </c>
      <c r="T213" s="60">
        <v>4.0</v>
      </c>
      <c r="U213" s="60">
        <v>8.0</v>
      </c>
      <c r="V213" s="60">
        <v>5.0</v>
      </c>
      <c r="W213" s="107">
        <f t="shared" si="236"/>
        <v>56</v>
      </c>
      <c r="X213" s="68">
        <f t="shared" si="237"/>
        <v>111</v>
      </c>
      <c r="Y213" s="66">
        <f t="shared" si="238"/>
        <v>56</v>
      </c>
      <c r="Z213" s="66">
        <f t="shared" si="239"/>
        <v>40</v>
      </c>
      <c r="AA213" s="66">
        <f t="shared" si="240"/>
        <v>17</v>
      </c>
      <c r="AB213" s="66">
        <f t="shared" si="241"/>
        <v>5</v>
      </c>
      <c r="AC213" s="66">
        <f t="shared" si="242"/>
        <v>55</v>
      </c>
      <c r="AD213" s="66">
        <f t="shared" si="243"/>
        <v>34</v>
      </c>
      <c r="AE213" s="66">
        <f t="shared" si="244"/>
        <v>16</v>
      </c>
      <c r="AF213" s="66">
        <f t="shared" si="245"/>
        <v>4</v>
      </c>
    </row>
    <row r="214">
      <c r="A214" s="78" t="s">
        <v>24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16"/>
      <c r="M214" s="77">
        <f>IF(OR(M209=0,M210=0,M211=0,M212=0,M213=0),0,AC214)</f>
        <v>55</v>
      </c>
      <c r="N214" s="78" t="s">
        <v>24</v>
      </c>
      <c r="O214" s="8"/>
      <c r="P214" s="8"/>
      <c r="Q214" s="8"/>
      <c r="R214" s="8"/>
      <c r="S214" s="8"/>
      <c r="T214" s="8"/>
      <c r="U214" s="8"/>
      <c r="V214" s="16"/>
      <c r="W214" s="77">
        <f>IF(OR(W209=0,W210=0,W211=0,W212=0,W213=0),0,Y214)</f>
        <v>56</v>
      </c>
      <c r="X214" s="68">
        <f>IF(OR(X209=0,X210=0,X211=0,X212=0,X213=0),0,MAX(X209:X213))</f>
        <v>111</v>
      </c>
      <c r="Y214" s="366">
        <f>MAX(IF($X209=$X214,Y209,0),IF(X210=X214,Y210,0),IF(X211=X214,Y211,0),IF(X212=X214,Y212,0),IF(X213=X214,Y213,0))</f>
        <v>56</v>
      </c>
      <c r="Z214" s="367">
        <f>MAX(IF(AND($X209=$X214,$Y209=$Y214),$Z209,0),IF(AND($X210=$X214,$Y210=$Y214),$Z210,0),IF(AND($X211=$X214,$Y211=$Y214),$Z211,0),IF(AND($X212=$X214,$Y212=$Y214),$Z212,0),IF(AND($X213=$X214,$Y213=$Y214),$Z213,0))</f>
        <v>40</v>
      </c>
      <c r="AA214" s="367">
        <f>MAX(IF(AND($X209=$X214,$Y209=$Y214,$Z209=$Z214),$AA209,0),IF(AND($X210=$X214,$Y210=$Y214,$Z210=$Z214),$AA210,0),IF(AND($X211=$X214,$Y211=$Y214,$Z211=$Z214),$AA211,0),IF(AND($X212=$X214,$Y212=$Y214,$Z212=$Z214),$AA212,0),IF(AND($X213=$X214,$Y213=$Y214,$Z213=$Z214),$AA213,0))</f>
        <v>17</v>
      </c>
      <c r="AB214" s="367">
        <f>MAX(IF(AND($X209=$X214,$Y209=$Y214,$Z209=$Z214,$AA209=$AA214),$AB209,0),IF(AND($X210=$X214,$Y210=$Y214,$Z210=$Z214,$AA210=$AA214),$AB210,0),IF(AND($X211=$X214,$Y211=$Y214,$Z211=$Z214,$AA211=$AA214),$AB211,0),IF(AND($X212=$X214,$Y212=$Y214,$Z212=$Z214,$AA212=$AA214),$AB212,0),IF(AND($X213=$X214,$Y213=$Y214,$Z213=$Z214,$AA213=$AA214),$AB213,0))</f>
        <v>5</v>
      </c>
      <c r="AC214" s="367">
        <f>MAX(IF(AND($X209=$X214,$Y209=$Y214,$Z209=$Z214,$AA209=$AA214,$AB209=$AB214),$AC209,0),IF(AND($X210=$X214,$Y210=$Y214,$Z210=$Z214,$AA210=$AA214,$AB210=$AB214),$AC210,0),IF(AND($X211=$X214,$Y211=$Y214,$Z211=$Z214,$AA211=$AA214,$AB211=$AB214),$AC211,0),IF(AND($X212=$X214,$Y212=$Y214,$Z212=$Z214,$AA212=$AA214,$AB212=$AB214),$AC212,0),IF(AND($X213=$X214,$Y213=$Y214,$Z213=$Z214,$AA213=$AA214,$AB213=$AB214),$AC213,0))</f>
        <v>55</v>
      </c>
      <c r="AD214" s="367">
        <f>MAX(IF(AND($X209=$X214,$Y209=$Y214,$Z209=$Z214,$AA209=$AA214,$AB209=$AB214,$AC209=$AC214),$AD209,0),IF(AND($X210=$X214,$Y210=$Y214,$Z210=$Z214,$AA210=$AA214,$AB210=$AB214,$AC210=$AC214),$AD210,0),IF(AND($X211=$X214,$Y211=$Y214,$Z211=$Z214,$AA211=$AA214,$AB211=$AB214,$AC211=$AC214),$AD211,0),IF(AND($X212=$X214,$Y212=$Y214,$Z212=$Z214,$AA212=$AA214,$AB212=$AB214,$AC212=$AC214),$AD212,0),IF(AND($X213=$X214,$Y213=$Y214,$Z213=$Z214,$AA213=$AA214,$AB213=$AB214,$AC213=$AC214),$AD213,0))</f>
        <v>34</v>
      </c>
      <c r="AE214" s="367">
        <f>MAX(IF(AND($X209=$X214,$Y209=$Y214,$Z209=$Z214,$AA209=$AA214,$AB209=$AB214,$AC209=$AC214,$AD209=$AD214),$AE209,0),IF(AND($X210=$X214,$Y210=$Y214,$Z210=$Z214,$AA210=$AA214,$AB210=$AB214,$AC210=$AC214,$AD210=$AD214),$AE210,0),IF(AND($X211=$X214,$Y211=$Y214,$Z211=$Z214,$AA211=$AA214,$AB211=$AB214,$AC211=$AC214,$AD211=$AD214),$AE211,0),IF(AND($X212=$X214,$Y212=$Y214,$Z212=$Z214,$AA212=$AA214,$AB212=$AB214,$AC212=$AC214,$AD212=$AD214),$AE212,0),IF(AND($X213=$X214,$Y213=$Y214,$Z213=$Z214,$AA213=$AA214,$AB213=$AB214,$AC213=$AC214,$AD213=$AD214),$AE213,0))</f>
        <v>16</v>
      </c>
      <c r="AF214" s="368">
        <f>MAX(IF(AND($X209=$X214,$Y209=$Y214,$Z209=$Z214,$AA209=$AA214,$AB209=$AB214,$AC209=$AC214,$AD209=$AD214,$AE209=$AE214),$AF209,0),IF(AND($X210=$X214,$Y210=$Y214,$Z210=$Z214,$AA210=$AA214,$AB210=$AB214,$AC210=$AC214,$AD210=$AD214,$AE210=$AE214),$AF210,0),IF(AND($X211=$X214,$Y211=$Y214,$Z211=$Z214,$AA211=$AA214,$AB211=$AB214,$AC211=$AC214,$AD211=$AD214,$AE211=$AE214),$AF211,0),IF(AND($X212=$X214,$Y212=$Y214,$Z212=$Z214,$AA212=$AA214,$AB212=$AB214,$AC212=$AC214,$AD212=$AD214,$AE212=$AE214),$AF212,0),IF(AND($X213=$X214,$Y213=$Y214,$Z213=$Z214,$AA213=$AA214,$AB213=$AB214,$AC213=$AC214,$AD213=$AD214,$AE213=$AE214),$AF213,0))</f>
        <v>4</v>
      </c>
    </row>
    <row r="215">
      <c r="A215" s="369" t="s">
        <v>18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16"/>
      <c r="M215" s="94">
        <f>SUM(M209:M213)-M214</f>
        <v>202</v>
      </c>
      <c r="N215" s="369" t="s">
        <v>18</v>
      </c>
      <c r="O215" s="8"/>
      <c r="P215" s="8"/>
      <c r="Q215" s="8"/>
      <c r="R215" s="8"/>
      <c r="S215" s="8"/>
      <c r="T215" s="8"/>
      <c r="U215" s="8"/>
      <c r="V215" s="16"/>
      <c r="W215" s="94">
        <f t="shared" ref="W215:AF215" si="246">SUM(W209:W213)-W214</f>
        <v>193</v>
      </c>
      <c r="X215" s="95">
        <f t="shared" si="246"/>
        <v>395</v>
      </c>
      <c r="Y215" s="370">
        <f t="shared" si="246"/>
        <v>193</v>
      </c>
      <c r="Z215" s="371">
        <f t="shared" si="246"/>
        <v>132</v>
      </c>
      <c r="AA215" s="371">
        <f t="shared" si="246"/>
        <v>62</v>
      </c>
      <c r="AB215" s="371">
        <f t="shared" si="246"/>
        <v>22</v>
      </c>
      <c r="AC215" s="371">
        <f t="shared" si="246"/>
        <v>202</v>
      </c>
      <c r="AD215" s="371">
        <f t="shared" si="246"/>
        <v>130</v>
      </c>
      <c r="AE215" s="371">
        <f t="shared" si="246"/>
        <v>69</v>
      </c>
      <c r="AF215" s="372">
        <f t="shared" si="246"/>
        <v>20</v>
      </c>
    </row>
    <row r="216">
      <c r="A216" s="373"/>
      <c r="B216" s="374"/>
      <c r="C216" s="375"/>
      <c r="D216" s="373"/>
      <c r="E216" s="373"/>
      <c r="F216" s="373"/>
      <c r="G216" s="373"/>
      <c r="H216" s="373"/>
      <c r="I216" s="373"/>
      <c r="J216" s="373"/>
      <c r="K216" s="373"/>
      <c r="L216" s="373"/>
      <c r="M216" s="373"/>
      <c r="N216" s="373"/>
      <c r="O216" s="373"/>
      <c r="P216" s="373"/>
      <c r="Q216" s="373"/>
      <c r="R216" s="373"/>
      <c r="S216" s="373"/>
      <c r="T216" s="373"/>
      <c r="U216" s="373"/>
      <c r="V216" s="373"/>
      <c r="W216" s="373"/>
      <c r="X216" s="373"/>
      <c r="Y216" s="373"/>
      <c r="Z216" s="373"/>
      <c r="AA216" s="373"/>
      <c r="AB216" s="373"/>
      <c r="AC216" s="373"/>
      <c r="AD216" s="373"/>
      <c r="AE216" s="373"/>
      <c r="AF216" s="373"/>
    </row>
    <row r="217" ht="14.25" customHeight="1">
      <c r="A217" s="376" t="s">
        <v>148</v>
      </c>
      <c r="B217" s="377" t="s">
        <v>149</v>
      </c>
      <c r="C217" s="16"/>
      <c r="D217" s="46">
        <v>1.0</v>
      </c>
      <c r="E217" s="46">
        <v>2.0</v>
      </c>
      <c r="F217" s="46">
        <v>3.0</v>
      </c>
      <c r="G217" s="46">
        <v>4.0</v>
      </c>
      <c r="H217" s="46">
        <v>5.0</v>
      </c>
      <c r="I217" s="46">
        <v>6.0</v>
      </c>
      <c r="J217" s="46">
        <v>7.0</v>
      </c>
      <c r="K217" s="46">
        <v>8.0</v>
      </c>
      <c r="L217" s="46">
        <v>9.0</v>
      </c>
      <c r="M217" s="47" t="s">
        <v>18</v>
      </c>
      <c r="N217" s="46">
        <v>10.0</v>
      </c>
      <c r="O217" s="46">
        <v>11.0</v>
      </c>
      <c r="P217" s="46">
        <v>12.0</v>
      </c>
      <c r="Q217" s="46">
        <v>13.0</v>
      </c>
      <c r="R217" s="46">
        <v>14.0</v>
      </c>
      <c r="S217" s="46">
        <v>15.0</v>
      </c>
      <c r="T217" s="46">
        <v>16.0</v>
      </c>
      <c r="U217" s="46">
        <v>17.0</v>
      </c>
      <c r="V217" s="46">
        <v>18.0</v>
      </c>
      <c r="W217" s="47" t="s">
        <v>18</v>
      </c>
      <c r="X217" s="378"/>
      <c r="Y217" s="379"/>
      <c r="Z217" s="379"/>
      <c r="AA217" s="379"/>
      <c r="AB217" s="379"/>
      <c r="AC217" s="379"/>
      <c r="AD217" s="379"/>
      <c r="AE217" s="379"/>
      <c r="AF217" s="380"/>
    </row>
    <row r="218" ht="13.5" customHeight="1">
      <c r="A218" s="381" t="str">
        <f t="shared" ref="A218:A222" si="247">A217</f>
        <v>WW</v>
      </c>
      <c r="B218" s="56">
        <v>1.0</v>
      </c>
      <c r="C218" s="58" t="s">
        <v>150</v>
      </c>
      <c r="D218" s="60">
        <v>6.0</v>
      </c>
      <c r="E218" s="60">
        <v>5.0</v>
      </c>
      <c r="F218" s="60">
        <v>6.0</v>
      </c>
      <c r="G218" s="60">
        <v>5.0</v>
      </c>
      <c r="H218" s="60">
        <v>4.0</v>
      </c>
      <c r="I218" s="60">
        <v>6.0</v>
      </c>
      <c r="J218" s="60">
        <v>5.0</v>
      </c>
      <c r="K218" s="60">
        <v>5.0</v>
      </c>
      <c r="L218" s="60">
        <v>4.0</v>
      </c>
      <c r="M218" s="48">
        <f t="shared" ref="M218:M222" si="248">IF(OR(ISBLANK(C218),ISBLANK(D218),ISBLANK(E218),ISBLANK(F218),ISBLANK(G218),ISBLANK(H218),ISBLANK(I218),ISBLANK(J218),ISBLANK(K218),ISBLANK(L218)),0,SUM(D218:L218))</f>
        <v>46</v>
      </c>
      <c r="N218" s="60">
        <v>4.0</v>
      </c>
      <c r="O218" s="60">
        <v>5.0</v>
      </c>
      <c r="P218" s="60">
        <v>6.0</v>
      </c>
      <c r="Q218" s="60">
        <v>6.0</v>
      </c>
      <c r="R218" s="60">
        <v>6.0</v>
      </c>
      <c r="S218" s="60">
        <v>6.0</v>
      </c>
      <c r="T218" s="60">
        <v>4.0</v>
      </c>
      <c r="U218" s="60">
        <v>5.0</v>
      </c>
      <c r="V218" s="60">
        <v>6.0</v>
      </c>
      <c r="W218" s="107">
        <f t="shared" ref="W218:W222" si="249">IF(COUNTBLANK(N218:V218)&gt;0,"",SUM(N218:V218))</f>
        <v>48</v>
      </c>
      <c r="X218" s="64">
        <f t="shared" ref="X218:X222" si="250">M218+W218</f>
        <v>94</v>
      </c>
      <c r="Y218" s="66">
        <f t="shared" ref="Y218:Y222" si="251">W218</f>
        <v>48</v>
      </c>
      <c r="Z218" s="66">
        <f t="shared" ref="Z218:Z222" si="252">SUM(Q218:V218)</f>
        <v>33</v>
      </c>
      <c r="AA218" s="66">
        <f t="shared" ref="AA218:AA222" si="253">SUM(T218:V218)</f>
        <v>15</v>
      </c>
      <c r="AB218" s="66">
        <f t="shared" ref="AB218:AB222" si="254">V218</f>
        <v>6</v>
      </c>
      <c r="AC218" s="66">
        <f t="shared" ref="AC218:AC222" si="255">M218</f>
        <v>46</v>
      </c>
      <c r="AD218" s="66">
        <f t="shared" ref="AD218:AD222" si="256">SUM(G218:L218)</f>
        <v>29</v>
      </c>
      <c r="AE218" s="66">
        <f t="shared" ref="AE218:AE222" si="257">SUM(J218:L218)</f>
        <v>14</v>
      </c>
      <c r="AF218" s="66">
        <f t="shared" ref="AF218:AF222" si="258">L218</f>
        <v>4</v>
      </c>
    </row>
    <row r="219" ht="13.5" customHeight="1">
      <c r="A219" s="381" t="str">
        <f t="shared" si="247"/>
        <v>WW</v>
      </c>
      <c r="B219" s="56">
        <v>2.0</v>
      </c>
      <c r="C219" s="58" t="s">
        <v>151</v>
      </c>
      <c r="D219" s="60">
        <v>4.0</v>
      </c>
      <c r="E219" s="60">
        <v>5.0</v>
      </c>
      <c r="F219" s="60">
        <v>4.0</v>
      </c>
      <c r="G219" s="60">
        <v>6.0</v>
      </c>
      <c r="H219" s="60">
        <v>3.0</v>
      </c>
      <c r="I219" s="60">
        <v>3.0</v>
      </c>
      <c r="J219" s="60">
        <v>4.0</v>
      </c>
      <c r="K219" s="60">
        <v>5.0</v>
      </c>
      <c r="L219" s="60">
        <v>5.0</v>
      </c>
      <c r="M219" s="48">
        <f t="shared" si="248"/>
        <v>39</v>
      </c>
      <c r="N219" s="60">
        <v>4.0</v>
      </c>
      <c r="O219" s="60">
        <v>4.0</v>
      </c>
      <c r="P219" s="60">
        <v>3.0</v>
      </c>
      <c r="Q219" s="60">
        <v>5.0</v>
      </c>
      <c r="R219" s="60">
        <v>5.0</v>
      </c>
      <c r="S219" s="60">
        <v>4.0</v>
      </c>
      <c r="T219" s="60">
        <v>4.0</v>
      </c>
      <c r="U219" s="60">
        <v>5.0</v>
      </c>
      <c r="V219" s="60">
        <v>5.0</v>
      </c>
      <c r="W219" s="107">
        <f t="shared" si="249"/>
        <v>39</v>
      </c>
      <c r="X219" s="68">
        <f t="shared" si="250"/>
        <v>78</v>
      </c>
      <c r="Y219" s="66">
        <f t="shared" si="251"/>
        <v>39</v>
      </c>
      <c r="Z219" s="66">
        <f t="shared" si="252"/>
        <v>28</v>
      </c>
      <c r="AA219" s="66">
        <f t="shared" si="253"/>
        <v>14</v>
      </c>
      <c r="AB219" s="66">
        <f t="shared" si="254"/>
        <v>5</v>
      </c>
      <c r="AC219" s="66">
        <f t="shared" si="255"/>
        <v>39</v>
      </c>
      <c r="AD219" s="66">
        <f t="shared" si="256"/>
        <v>26</v>
      </c>
      <c r="AE219" s="66">
        <f t="shared" si="257"/>
        <v>14</v>
      </c>
      <c r="AF219" s="66">
        <f t="shared" si="258"/>
        <v>5</v>
      </c>
    </row>
    <row r="220" ht="13.5" customHeight="1">
      <c r="A220" s="381" t="str">
        <f t="shared" si="247"/>
        <v>WW</v>
      </c>
      <c r="B220" s="56">
        <v>3.0</v>
      </c>
      <c r="C220" s="58" t="s">
        <v>152</v>
      </c>
      <c r="D220" s="60">
        <v>6.0</v>
      </c>
      <c r="E220" s="60">
        <v>5.0</v>
      </c>
      <c r="F220" s="60">
        <v>4.0</v>
      </c>
      <c r="G220" s="60">
        <v>4.0</v>
      </c>
      <c r="H220" s="60">
        <v>4.0</v>
      </c>
      <c r="I220" s="60">
        <v>7.0</v>
      </c>
      <c r="J220" s="60">
        <v>5.0</v>
      </c>
      <c r="K220" s="60">
        <v>5.0</v>
      </c>
      <c r="L220" s="60">
        <v>3.0</v>
      </c>
      <c r="M220" s="48">
        <f t="shared" si="248"/>
        <v>43</v>
      </c>
      <c r="N220" s="60">
        <v>6.0</v>
      </c>
      <c r="O220" s="60">
        <v>5.0</v>
      </c>
      <c r="P220" s="60">
        <v>4.0</v>
      </c>
      <c r="Q220" s="60">
        <v>6.0</v>
      </c>
      <c r="R220" s="60">
        <v>6.0</v>
      </c>
      <c r="S220" s="60">
        <v>4.0</v>
      </c>
      <c r="T220" s="60">
        <v>4.0</v>
      </c>
      <c r="U220" s="60">
        <v>5.0</v>
      </c>
      <c r="V220" s="60">
        <v>6.0</v>
      </c>
      <c r="W220" s="107">
        <f t="shared" si="249"/>
        <v>46</v>
      </c>
      <c r="X220" s="68">
        <f t="shared" si="250"/>
        <v>89</v>
      </c>
      <c r="Y220" s="66">
        <f t="shared" si="251"/>
        <v>46</v>
      </c>
      <c r="Z220" s="66">
        <f t="shared" si="252"/>
        <v>31</v>
      </c>
      <c r="AA220" s="66">
        <f t="shared" si="253"/>
        <v>15</v>
      </c>
      <c r="AB220" s="66">
        <f t="shared" si="254"/>
        <v>6</v>
      </c>
      <c r="AC220" s="66">
        <f t="shared" si="255"/>
        <v>43</v>
      </c>
      <c r="AD220" s="66">
        <f t="shared" si="256"/>
        <v>28</v>
      </c>
      <c r="AE220" s="66">
        <f t="shared" si="257"/>
        <v>13</v>
      </c>
      <c r="AF220" s="66">
        <f t="shared" si="258"/>
        <v>3</v>
      </c>
    </row>
    <row r="221" ht="13.5" customHeight="1">
      <c r="A221" s="381" t="str">
        <f t="shared" si="247"/>
        <v>WW</v>
      </c>
      <c r="B221" s="56">
        <v>4.0</v>
      </c>
      <c r="C221" s="58" t="s">
        <v>153</v>
      </c>
      <c r="D221" s="60">
        <v>5.0</v>
      </c>
      <c r="E221" s="60">
        <v>5.0</v>
      </c>
      <c r="F221" s="60">
        <v>5.0</v>
      </c>
      <c r="G221" s="60">
        <v>6.0</v>
      </c>
      <c r="H221" s="60">
        <v>4.0</v>
      </c>
      <c r="I221" s="60">
        <v>4.0</v>
      </c>
      <c r="J221" s="60">
        <v>5.0</v>
      </c>
      <c r="K221" s="60">
        <v>4.0</v>
      </c>
      <c r="L221" s="60">
        <v>4.0</v>
      </c>
      <c r="M221" s="48">
        <f t="shared" si="248"/>
        <v>42</v>
      </c>
      <c r="N221" s="60">
        <v>5.0</v>
      </c>
      <c r="O221" s="60">
        <v>5.0</v>
      </c>
      <c r="P221" s="60">
        <v>5.0</v>
      </c>
      <c r="Q221" s="60">
        <v>5.0</v>
      </c>
      <c r="R221" s="60">
        <v>5.0</v>
      </c>
      <c r="S221" s="60">
        <v>4.0</v>
      </c>
      <c r="T221" s="60">
        <v>6.0</v>
      </c>
      <c r="U221" s="60">
        <v>5.0</v>
      </c>
      <c r="V221" s="60">
        <v>5.0</v>
      </c>
      <c r="W221" s="107">
        <f t="shared" si="249"/>
        <v>45</v>
      </c>
      <c r="X221" s="68">
        <f t="shared" si="250"/>
        <v>87</v>
      </c>
      <c r="Y221" s="66">
        <f t="shared" si="251"/>
        <v>45</v>
      </c>
      <c r="Z221" s="66">
        <f t="shared" si="252"/>
        <v>30</v>
      </c>
      <c r="AA221" s="66">
        <f t="shared" si="253"/>
        <v>16</v>
      </c>
      <c r="AB221" s="66">
        <f t="shared" si="254"/>
        <v>5</v>
      </c>
      <c r="AC221" s="66">
        <f t="shared" si="255"/>
        <v>42</v>
      </c>
      <c r="AD221" s="66">
        <f t="shared" si="256"/>
        <v>27</v>
      </c>
      <c r="AE221" s="66">
        <f t="shared" si="257"/>
        <v>13</v>
      </c>
      <c r="AF221" s="66">
        <f t="shared" si="258"/>
        <v>4</v>
      </c>
    </row>
    <row r="222" ht="13.5" customHeight="1">
      <c r="A222" s="381" t="str">
        <f t="shared" si="247"/>
        <v>WW</v>
      </c>
      <c r="B222" s="56">
        <v>5.0</v>
      </c>
      <c r="C222" s="58" t="s">
        <v>154</v>
      </c>
      <c r="D222" s="60">
        <v>6.0</v>
      </c>
      <c r="E222" s="60">
        <v>4.0</v>
      </c>
      <c r="F222" s="60">
        <v>7.0</v>
      </c>
      <c r="G222" s="60">
        <v>6.0</v>
      </c>
      <c r="H222" s="60">
        <v>4.0</v>
      </c>
      <c r="I222" s="60">
        <v>4.0</v>
      </c>
      <c r="J222" s="60">
        <v>6.0</v>
      </c>
      <c r="K222" s="60">
        <v>7.0</v>
      </c>
      <c r="L222" s="60">
        <v>5.0</v>
      </c>
      <c r="M222" s="48">
        <f t="shared" si="248"/>
        <v>49</v>
      </c>
      <c r="N222" s="60">
        <v>5.0</v>
      </c>
      <c r="O222" s="60">
        <v>5.0</v>
      </c>
      <c r="P222" s="60">
        <v>3.0</v>
      </c>
      <c r="Q222" s="60">
        <v>6.0</v>
      </c>
      <c r="R222" s="60">
        <v>4.0</v>
      </c>
      <c r="S222" s="60">
        <v>5.0</v>
      </c>
      <c r="T222" s="60">
        <v>4.0</v>
      </c>
      <c r="U222" s="60">
        <v>6.0</v>
      </c>
      <c r="V222" s="60">
        <v>5.0</v>
      </c>
      <c r="W222" s="107">
        <f t="shared" si="249"/>
        <v>43</v>
      </c>
      <c r="X222" s="68">
        <f t="shared" si="250"/>
        <v>92</v>
      </c>
      <c r="Y222" s="66">
        <f t="shared" si="251"/>
        <v>43</v>
      </c>
      <c r="Z222" s="66">
        <f t="shared" si="252"/>
        <v>30</v>
      </c>
      <c r="AA222" s="66">
        <f t="shared" si="253"/>
        <v>15</v>
      </c>
      <c r="AB222" s="66">
        <f t="shared" si="254"/>
        <v>5</v>
      </c>
      <c r="AC222" s="66">
        <f t="shared" si="255"/>
        <v>49</v>
      </c>
      <c r="AD222" s="66">
        <f t="shared" si="256"/>
        <v>32</v>
      </c>
      <c r="AE222" s="66">
        <f t="shared" si="257"/>
        <v>18</v>
      </c>
      <c r="AF222" s="66">
        <f t="shared" si="258"/>
        <v>5</v>
      </c>
    </row>
    <row r="223">
      <c r="A223" s="78" t="s">
        <v>24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16"/>
      <c r="M223" s="77">
        <f>IF(OR(M218=0,M219=0,M220=0,M221=0,M222=0),0,AC223)</f>
        <v>46</v>
      </c>
      <c r="N223" s="78" t="s">
        <v>24</v>
      </c>
      <c r="O223" s="8"/>
      <c r="P223" s="8"/>
      <c r="Q223" s="8"/>
      <c r="R223" s="8"/>
      <c r="S223" s="8"/>
      <c r="T223" s="8"/>
      <c r="U223" s="8"/>
      <c r="V223" s="16"/>
      <c r="W223" s="77">
        <f>IF(OR(W218=0,W219=0,W220=0,W221=0,W222=0),0,Y223)</f>
        <v>48</v>
      </c>
      <c r="X223" s="68">
        <f>IF(OR(X218=0,X219=0,X220=0,X221=0,X222=0),0,MAX(X218:X222))</f>
        <v>94</v>
      </c>
      <c r="Y223" s="383">
        <f>MAX(IF($X218=$X223,Y218,0),IF(X219=X223,Y219,0),IF(X220=X223,Y220,0),IF(X221=X223,Y221,0),IF(X222=X223,Y222,0))</f>
        <v>48</v>
      </c>
      <c r="Z223" s="384">
        <f>MAX(IF(AND($X218=$X223,$Y218=$Y223),$Z218,0),IF(AND($X219=$X223,$Y219=$Y223),$Z219,0),IF(AND($X220=$X223,$Y220=$Y223),$Z220,0),IF(AND($X221=$X223,$Y221=$Y223),$Z221,0),IF(AND($X222=$X223,$Y222=$Y223),$Z222,0))</f>
        <v>33</v>
      </c>
      <c r="AA223" s="384">
        <f>MAX(IF(AND($X218=$X223,$Y218=$Y223,$Z218=$Z223),$AA218,0),IF(AND($X219=$X223,$Y219=$Y223,$Z219=$Z223),$AA219,0),IF(AND($X220=$X223,$Y220=$Y223,$Z220=$Z223),$AA220,0),IF(AND($X221=$X223,$Y221=$Y223,$Z221=$Z223),$AA221,0),IF(AND($X222=$X223,$Y222=$Y223,$Z222=$Z223),$AA222,0))</f>
        <v>15</v>
      </c>
      <c r="AB223" s="384">
        <f>MAX(IF(AND($X218=$X223,$Y218=$Y223,$Z218=$Z223,$AA218=$AA223),$AB218,0),IF(AND($X219=$X223,$Y219=$Y223,$Z219=$Z223,$AA219=$AA223),$AB219,0),IF(AND($X220=$X223,$Y220=$Y223,$Z220=$Z223,$AA220=$AA223),$AB220,0),IF(AND($X221=$X223,$Y221=$Y223,$Z221=$Z223,$AA221=$AA223),$AB221,0),IF(AND($X222=$X223,$Y222=$Y223,$Z222=$Z223,$AA222=$AA223),$AB222,0))</f>
        <v>6</v>
      </c>
      <c r="AC223" s="384">
        <f>MAX(IF(AND($X218=$X223,$Y218=$Y223,$Z218=$Z223,$AA218=$AA223,$AB218=$AB223),$AC218,0),IF(AND($X219=$X223,$Y219=$Y223,$Z219=$Z223,$AA219=$AA223,$AB219=$AB223),$AC219,0),IF(AND($X220=$X223,$Y220=$Y223,$Z220=$Z223,$AA220=$AA223,$AB220=$AB223),$AC220,0),IF(AND($X221=$X223,$Y221=$Y223,$Z221=$Z223,$AA221=$AA223,$AB221=$AB223),$AC221,0),IF(AND($X222=$X223,$Y222=$Y223,$Z222=$Z223,$AA222=$AA223,$AB222=$AB223),$AC222,0))</f>
        <v>46</v>
      </c>
      <c r="AD223" s="384">
        <f>MAX(IF(AND($X218=$X223,$Y218=$Y223,$Z218=$Z223,$AA218=$AA223,$AB218=$AB223,$AC218=$AC223),$AD218,0),IF(AND($X219=$X223,$Y219=$Y223,$Z219=$Z223,$AA219=$AA223,$AB219=$AB223,$AC219=$AC223),$AD219,0),IF(AND($X220=$X223,$Y220=$Y223,$Z220=$Z223,$AA220=$AA223,$AB220=$AB223,$AC220=$AC223),$AD220,0),IF(AND($X221=$X223,$Y221=$Y223,$Z221=$Z223,$AA221=$AA223,$AB221=$AB223,$AC221=$AC223),$AD221,0),IF(AND($X222=$X223,$Y222=$Y223,$Z222=$Z223,$AA222=$AA223,$AB222=$AB223,$AC222=$AC223),$AD222,0))</f>
        <v>29</v>
      </c>
      <c r="AE223" s="384">
        <f>MAX(IF(AND($X218=$X223,$Y218=$Y223,$Z218=$Z223,$AA218=$AA223,$AB218=$AB223,$AC218=$AC223,$AD218=$AD223),$AE218,0),IF(AND($X219=$X223,$Y219=$Y223,$Z219=$Z223,$AA219=$AA223,$AB219=$AB223,$AC219=$AC223,$AD219=$AD223),$AE219,0),IF(AND($X220=$X223,$Y220=$Y223,$Z220=$Z223,$AA220=$AA223,$AB220=$AB223,$AC220=$AC223,$AD220=$AD223),$AE220,0),IF(AND($X221=$X223,$Y221=$Y223,$Z221=$Z223,$AA221=$AA223,$AB221=$AB223,$AC221=$AC223,$AD221=$AD223),$AE221,0),IF(AND($X222=$X223,$Y222=$Y223,$Z222=$Z223,$AA222=$AA223,$AB222=$AB223,$AC222=$AC223,$AD222=$AD223),$AE222,0))</f>
        <v>14</v>
      </c>
      <c r="AF223" s="385">
        <f>MAX(IF(AND($X218=$X223,$Y218=$Y223,$Z218=$Z223,$AA218=$AA223,$AB218=$AB223,$AC218=$AC223,$AD218=$AD223,$AE218=$AE223),$AF218,0),IF(AND($X219=$X223,$Y219=$Y223,$Z219=$Z223,$AA219=$AA223,$AB219=$AB223,$AC219=$AC223,$AD219=$AD223,$AE219=$AE223),$AF219,0),IF(AND($X220=$X223,$Y220=$Y223,$Z220=$Z223,$AA220=$AA223,$AB220=$AB223,$AC220=$AC223,$AD220=$AD223,$AE220=$AE223),$AF220,0),IF(AND($X221=$X223,$Y221=$Y223,$Z221=$Z223,$AA221=$AA223,$AB221=$AB223,$AC221=$AC223,$AD221=$AD223,$AE221=$AE223),$AF221,0),IF(AND($X222=$X223,$Y222=$Y223,$Z222=$Z223,$AA222=$AA223,$AB222=$AB223,$AC222=$AC223,$AD222=$AD223,$AE222=$AE223),$AF222,0))</f>
        <v>4</v>
      </c>
    </row>
    <row r="224" ht="14.25" customHeight="1">
      <c r="A224" s="386" t="s">
        <v>18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16"/>
      <c r="M224" s="94">
        <f>SUM(M218:M222)-M223</f>
        <v>173</v>
      </c>
      <c r="N224" s="386" t="s">
        <v>18</v>
      </c>
      <c r="O224" s="8"/>
      <c r="P224" s="8"/>
      <c r="Q224" s="8"/>
      <c r="R224" s="8"/>
      <c r="S224" s="8"/>
      <c r="T224" s="8"/>
      <c r="U224" s="8"/>
      <c r="V224" s="16"/>
      <c r="W224" s="94">
        <f t="shared" ref="W224:AF224" si="259">SUM(W218:W222)-W223</f>
        <v>173</v>
      </c>
      <c r="X224" s="95">
        <f t="shared" si="259"/>
        <v>346</v>
      </c>
      <c r="Y224" s="387">
        <f t="shared" si="259"/>
        <v>173</v>
      </c>
      <c r="Z224" s="388">
        <f t="shared" si="259"/>
        <v>119</v>
      </c>
      <c r="AA224" s="388">
        <f t="shared" si="259"/>
        <v>60</v>
      </c>
      <c r="AB224" s="388">
        <f t="shared" si="259"/>
        <v>21</v>
      </c>
      <c r="AC224" s="388">
        <f t="shared" si="259"/>
        <v>173</v>
      </c>
      <c r="AD224" s="388">
        <f t="shared" si="259"/>
        <v>113</v>
      </c>
      <c r="AE224" s="388">
        <f t="shared" si="259"/>
        <v>58</v>
      </c>
      <c r="AF224" s="389">
        <f t="shared" si="259"/>
        <v>17</v>
      </c>
    </row>
    <row r="225">
      <c r="A225" s="373"/>
      <c r="B225" s="374"/>
      <c r="C225" s="375"/>
      <c r="D225" s="373"/>
      <c r="E225" s="373"/>
      <c r="F225" s="373"/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73"/>
      <c r="R225" s="373"/>
      <c r="S225" s="373"/>
      <c r="T225" s="373"/>
      <c r="U225" s="373"/>
      <c r="V225" s="373"/>
      <c r="W225" s="373"/>
      <c r="X225" s="373"/>
      <c r="Y225" s="373"/>
      <c r="Z225" s="373"/>
      <c r="AA225" s="373"/>
      <c r="AB225" s="373"/>
      <c r="AC225" s="373"/>
      <c r="AD225" s="373"/>
      <c r="AE225" s="373"/>
      <c r="AF225" s="373"/>
    </row>
    <row r="226">
      <c r="A226" s="6" t="s">
        <v>0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ht="19.5" customHeight="1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ht="16.5" customHeight="1">
      <c r="A228" s="10">
        <v>43227.0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ht="14.25" customHeight="1">
      <c r="A229" s="14" t="s">
        <v>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7" t="s">
        <v>6</v>
      </c>
      <c r="Y229" s="162" t="s">
        <v>3</v>
      </c>
      <c r="Z229" s="8"/>
      <c r="AA229" s="8"/>
      <c r="AB229" s="8"/>
      <c r="AC229" s="8"/>
      <c r="AD229" s="8"/>
      <c r="AE229" s="8"/>
      <c r="AF229" s="16"/>
    </row>
    <row r="230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18"/>
      <c r="Y230" s="22" t="s">
        <v>7</v>
      </c>
      <c r="Z230" s="22" t="s">
        <v>9</v>
      </c>
      <c r="AA230" s="22" t="s">
        <v>10</v>
      </c>
      <c r="AB230" s="22" t="s">
        <v>11</v>
      </c>
      <c r="AC230" s="22" t="s">
        <v>12</v>
      </c>
      <c r="AD230" s="22" t="s">
        <v>13</v>
      </c>
      <c r="AE230" s="22" t="s">
        <v>14</v>
      </c>
      <c r="AF230" s="22" t="s">
        <v>15</v>
      </c>
    </row>
    <row r="231">
      <c r="A231" s="2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8"/>
      <c r="N231" s="27"/>
      <c r="O231" s="27"/>
      <c r="P231" s="27"/>
      <c r="Q231" s="27"/>
      <c r="R231" s="27"/>
      <c r="S231" s="27"/>
      <c r="T231" s="27"/>
      <c r="U231" s="27"/>
      <c r="V231" s="27"/>
      <c r="W231" s="2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>
      <c r="A232" s="30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3"/>
      <c r="N232" s="31"/>
      <c r="O232" s="31"/>
      <c r="P232" s="31"/>
      <c r="Q232" s="31"/>
      <c r="R232" s="31"/>
      <c r="S232" s="31"/>
      <c r="T232" s="31"/>
      <c r="U232" s="31"/>
      <c r="V232" s="31"/>
      <c r="W232" s="33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>
      <c r="A233" s="30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3"/>
      <c r="N233" s="31"/>
      <c r="O233" s="31"/>
      <c r="P233" s="31"/>
      <c r="Q233" s="31"/>
      <c r="R233" s="31"/>
      <c r="S233" s="31"/>
      <c r="T233" s="31"/>
      <c r="U233" s="31"/>
      <c r="V233" s="31"/>
      <c r="W233" s="33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>
      <c r="A234" s="35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42"/>
      <c r="N234" s="37"/>
      <c r="O234" s="37"/>
      <c r="P234" s="37"/>
      <c r="Q234" s="37"/>
      <c r="R234" s="37"/>
      <c r="S234" s="37"/>
      <c r="T234" s="37"/>
      <c r="U234" s="37"/>
      <c r="V234" s="37"/>
      <c r="W234" s="42"/>
      <c r="X234" s="29"/>
      <c r="Y234" s="29"/>
      <c r="Z234" s="29"/>
      <c r="AA234" s="29"/>
      <c r="AB234" s="29"/>
      <c r="AC234" s="29"/>
      <c r="AD234" s="29"/>
      <c r="AE234" s="29"/>
      <c r="AF234" s="29"/>
    </row>
    <row r="235" ht="14.25" customHeight="1">
      <c r="A235" s="390" t="s">
        <v>155</v>
      </c>
      <c r="B235" s="391" t="s">
        <v>156</v>
      </c>
      <c r="C235" s="16"/>
      <c r="D235" s="46">
        <v>1.0</v>
      </c>
      <c r="E235" s="46">
        <v>2.0</v>
      </c>
      <c r="F235" s="46">
        <v>3.0</v>
      </c>
      <c r="G235" s="46">
        <v>4.0</v>
      </c>
      <c r="H235" s="46">
        <v>5.0</v>
      </c>
      <c r="I235" s="46">
        <v>6.0</v>
      </c>
      <c r="J235" s="46">
        <v>7.0</v>
      </c>
      <c r="K235" s="46">
        <v>8.0</v>
      </c>
      <c r="L235" s="46">
        <v>9.0</v>
      </c>
      <c r="M235" s="47" t="s">
        <v>18</v>
      </c>
      <c r="N235" s="46">
        <v>10.0</v>
      </c>
      <c r="O235" s="46">
        <v>11.0</v>
      </c>
      <c r="P235" s="46">
        <v>12.0</v>
      </c>
      <c r="Q235" s="46">
        <v>13.0</v>
      </c>
      <c r="R235" s="46">
        <v>14.0</v>
      </c>
      <c r="S235" s="46">
        <v>15.0</v>
      </c>
      <c r="T235" s="46">
        <v>16.0</v>
      </c>
      <c r="U235" s="46">
        <v>17.0</v>
      </c>
      <c r="V235" s="46">
        <v>18.0</v>
      </c>
      <c r="W235" s="47" t="s">
        <v>18</v>
      </c>
      <c r="X235" s="392"/>
      <c r="Y235" s="393"/>
      <c r="Z235" s="393"/>
      <c r="AA235" s="393"/>
      <c r="AB235" s="393"/>
      <c r="AC235" s="393"/>
      <c r="AD235" s="393"/>
      <c r="AE235" s="393"/>
      <c r="AF235" s="394"/>
    </row>
    <row r="236" ht="13.5" customHeight="1">
      <c r="A236" s="395" t="str">
        <f t="shared" ref="A236:A240" si="260">A235</f>
        <v>LCL</v>
      </c>
      <c r="B236" s="56">
        <v>1.0</v>
      </c>
      <c r="C236" s="58" t="s">
        <v>157</v>
      </c>
      <c r="D236" s="60">
        <v>4.0</v>
      </c>
      <c r="E236" s="60">
        <v>6.0</v>
      </c>
      <c r="F236" s="60">
        <v>4.0</v>
      </c>
      <c r="G236" s="60">
        <v>6.0</v>
      </c>
      <c r="H236" s="60">
        <v>4.0</v>
      </c>
      <c r="I236" s="60">
        <v>6.0</v>
      </c>
      <c r="J236" s="60">
        <v>7.0</v>
      </c>
      <c r="K236" s="60">
        <v>5.0</v>
      </c>
      <c r="L236" s="60">
        <v>4.0</v>
      </c>
      <c r="M236" s="48">
        <f t="shared" ref="M236:M240" si="261">IF(OR(ISBLANK(C236),ISBLANK(D236),ISBLANK(E236),ISBLANK(F236),ISBLANK(G236),ISBLANK(H236),ISBLANK(I236),ISBLANK(J236),ISBLANK(K236),ISBLANK(L236)),0,SUM(D236:L236))</f>
        <v>46</v>
      </c>
      <c r="N236" s="60">
        <v>5.0</v>
      </c>
      <c r="O236" s="60">
        <v>6.0</v>
      </c>
      <c r="P236" s="60">
        <v>4.0</v>
      </c>
      <c r="Q236" s="60">
        <v>7.0</v>
      </c>
      <c r="R236" s="60">
        <v>5.0</v>
      </c>
      <c r="S236" s="60">
        <v>7.0</v>
      </c>
      <c r="T236" s="60">
        <v>3.0</v>
      </c>
      <c r="U236" s="60">
        <v>7.0</v>
      </c>
      <c r="V236" s="60">
        <v>6.0</v>
      </c>
      <c r="W236" s="48">
        <f t="shared" ref="W236:W240" si="262">IF(OR(ISBLANK(M236),ISBLANK(N236),ISBLANK(O236),ISBLANK(P236),ISBLANK(Q236),ISBLANK(R236),ISBLANK(S236),ISBLANK(T236),ISBLANK(U236),ISBLANK(V236)),0,SUM(N236:V236))</f>
        <v>50</v>
      </c>
      <c r="X236" s="64">
        <f t="shared" ref="X236:X240" si="263">M236+W236</f>
        <v>96</v>
      </c>
      <c r="Y236" s="66">
        <f t="shared" ref="Y236:Y240" si="264">W236</f>
        <v>50</v>
      </c>
      <c r="Z236" s="66">
        <f t="shared" ref="Z236:Z240" si="265">SUM(Q236:V236)</f>
        <v>35</v>
      </c>
      <c r="AA236" s="66">
        <f t="shared" ref="AA236:AA240" si="266">SUM(T236:V236)</f>
        <v>16</v>
      </c>
      <c r="AB236" s="66">
        <f t="shared" ref="AB236:AB240" si="267">V236</f>
        <v>6</v>
      </c>
      <c r="AC236" s="66">
        <f t="shared" ref="AC236:AC240" si="268">M236</f>
        <v>46</v>
      </c>
      <c r="AD236" s="66">
        <f t="shared" ref="AD236:AD240" si="269">SUM(G236:L236)</f>
        <v>32</v>
      </c>
      <c r="AE236" s="66">
        <f t="shared" ref="AE236:AE240" si="270">SUM(J236:L236)</f>
        <v>16</v>
      </c>
      <c r="AF236" s="66">
        <f t="shared" ref="AF236:AF240" si="271">L236</f>
        <v>4</v>
      </c>
    </row>
    <row r="237" ht="13.5" customHeight="1">
      <c r="A237" s="395" t="str">
        <f t="shared" si="260"/>
        <v>LCL</v>
      </c>
      <c r="B237" s="56">
        <v>2.0</v>
      </c>
      <c r="C237" s="58" t="s">
        <v>158</v>
      </c>
      <c r="D237" s="60">
        <v>6.0</v>
      </c>
      <c r="E237" s="60">
        <v>5.0</v>
      </c>
      <c r="F237" s="60">
        <v>5.0</v>
      </c>
      <c r="G237" s="60">
        <v>5.0</v>
      </c>
      <c r="H237" s="60">
        <v>5.0</v>
      </c>
      <c r="I237" s="60">
        <v>5.0</v>
      </c>
      <c r="J237" s="60">
        <v>6.0</v>
      </c>
      <c r="K237" s="60">
        <v>5.0</v>
      </c>
      <c r="L237" s="60">
        <v>5.0</v>
      </c>
      <c r="M237" s="48">
        <f t="shared" si="261"/>
        <v>47</v>
      </c>
      <c r="N237" s="60">
        <v>4.0</v>
      </c>
      <c r="O237" s="60">
        <v>5.0</v>
      </c>
      <c r="P237" s="60">
        <v>3.0</v>
      </c>
      <c r="Q237" s="60">
        <v>6.0</v>
      </c>
      <c r="R237" s="60">
        <v>5.0</v>
      </c>
      <c r="S237" s="60">
        <v>6.0</v>
      </c>
      <c r="T237" s="60">
        <v>3.0</v>
      </c>
      <c r="U237" s="60">
        <v>8.0</v>
      </c>
      <c r="V237" s="60">
        <v>5.0</v>
      </c>
      <c r="W237" s="48">
        <f t="shared" si="262"/>
        <v>45</v>
      </c>
      <c r="X237" s="68">
        <f t="shared" si="263"/>
        <v>92</v>
      </c>
      <c r="Y237" s="66">
        <f t="shared" si="264"/>
        <v>45</v>
      </c>
      <c r="Z237" s="66">
        <f t="shared" si="265"/>
        <v>33</v>
      </c>
      <c r="AA237" s="66">
        <f t="shared" si="266"/>
        <v>16</v>
      </c>
      <c r="AB237" s="66">
        <f t="shared" si="267"/>
        <v>5</v>
      </c>
      <c r="AC237" s="66">
        <f t="shared" si="268"/>
        <v>47</v>
      </c>
      <c r="AD237" s="66">
        <f t="shared" si="269"/>
        <v>31</v>
      </c>
      <c r="AE237" s="66">
        <f t="shared" si="270"/>
        <v>16</v>
      </c>
      <c r="AF237" s="66">
        <f t="shared" si="271"/>
        <v>5</v>
      </c>
    </row>
    <row r="238" ht="13.5" customHeight="1">
      <c r="A238" s="395" t="str">
        <f t="shared" si="260"/>
        <v>LCL</v>
      </c>
      <c r="B238" s="56">
        <v>3.0</v>
      </c>
      <c r="C238" s="58" t="s">
        <v>159</v>
      </c>
      <c r="D238" s="60">
        <v>5.0</v>
      </c>
      <c r="E238" s="60">
        <v>5.0</v>
      </c>
      <c r="F238" s="60">
        <v>5.0</v>
      </c>
      <c r="G238" s="60">
        <v>6.0</v>
      </c>
      <c r="H238" s="60">
        <v>6.0</v>
      </c>
      <c r="I238" s="60">
        <v>5.0</v>
      </c>
      <c r="J238" s="60">
        <v>7.0</v>
      </c>
      <c r="K238" s="60">
        <v>6.0</v>
      </c>
      <c r="L238" s="60">
        <v>5.0</v>
      </c>
      <c r="M238" s="48">
        <f t="shared" si="261"/>
        <v>50</v>
      </c>
      <c r="N238" s="60">
        <v>4.0</v>
      </c>
      <c r="O238" s="60">
        <v>4.0</v>
      </c>
      <c r="P238" s="60">
        <v>4.0</v>
      </c>
      <c r="Q238" s="60">
        <v>5.0</v>
      </c>
      <c r="R238" s="60">
        <v>5.0</v>
      </c>
      <c r="S238" s="60">
        <v>4.0</v>
      </c>
      <c r="T238" s="60">
        <v>5.0</v>
      </c>
      <c r="U238" s="60">
        <v>7.0</v>
      </c>
      <c r="V238" s="60">
        <v>5.0</v>
      </c>
      <c r="W238" s="48">
        <f t="shared" si="262"/>
        <v>43</v>
      </c>
      <c r="X238" s="68">
        <f t="shared" si="263"/>
        <v>93</v>
      </c>
      <c r="Y238" s="66">
        <f t="shared" si="264"/>
        <v>43</v>
      </c>
      <c r="Z238" s="66">
        <f t="shared" si="265"/>
        <v>31</v>
      </c>
      <c r="AA238" s="66">
        <f t="shared" si="266"/>
        <v>17</v>
      </c>
      <c r="AB238" s="66">
        <f t="shared" si="267"/>
        <v>5</v>
      </c>
      <c r="AC238" s="66">
        <f t="shared" si="268"/>
        <v>50</v>
      </c>
      <c r="AD238" s="66">
        <f t="shared" si="269"/>
        <v>35</v>
      </c>
      <c r="AE238" s="66">
        <f t="shared" si="270"/>
        <v>18</v>
      </c>
      <c r="AF238" s="66">
        <f t="shared" si="271"/>
        <v>5</v>
      </c>
    </row>
    <row r="239" ht="13.5" customHeight="1">
      <c r="A239" s="395" t="str">
        <f t="shared" si="260"/>
        <v>LCL</v>
      </c>
      <c r="B239" s="56">
        <v>4.0</v>
      </c>
      <c r="C239" s="58" t="s">
        <v>160</v>
      </c>
      <c r="D239" s="60">
        <v>5.0</v>
      </c>
      <c r="E239" s="60">
        <v>6.0</v>
      </c>
      <c r="F239" s="60">
        <v>7.0</v>
      </c>
      <c r="G239" s="60">
        <v>5.0</v>
      </c>
      <c r="H239" s="60">
        <v>4.0</v>
      </c>
      <c r="I239" s="60">
        <v>4.0</v>
      </c>
      <c r="J239" s="60">
        <v>6.0</v>
      </c>
      <c r="K239" s="60">
        <v>5.0</v>
      </c>
      <c r="L239" s="60">
        <v>4.0</v>
      </c>
      <c r="M239" s="48">
        <f t="shared" si="261"/>
        <v>46</v>
      </c>
      <c r="N239" s="60">
        <v>5.0</v>
      </c>
      <c r="O239" s="60">
        <v>5.0</v>
      </c>
      <c r="P239" s="60">
        <v>3.0</v>
      </c>
      <c r="Q239" s="60">
        <v>5.0</v>
      </c>
      <c r="R239" s="60">
        <v>5.0</v>
      </c>
      <c r="S239" s="60">
        <v>5.0</v>
      </c>
      <c r="T239" s="60">
        <v>4.0</v>
      </c>
      <c r="U239" s="60">
        <v>6.0</v>
      </c>
      <c r="V239" s="60">
        <v>6.0</v>
      </c>
      <c r="W239" s="48">
        <f t="shared" si="262"/>
        <v>44</v>
      </c>
      <c r="X239" s="68">
        <f t="shared" si="263"/>
        <v>90</v>
      </c>
      <c r="Y239" s="66">
        <f t="shared" si="264"/>
        <v>44</v>
      </c>
      <c r="Z239" s="66">
        <f t="shared" si="265"/>
        <v>31</v>
      </c>
      <c r="AA239" s="66">
        <f t="shared" si="266"/>
        <v>16</v>
      </c>
      <c r="AB239" s="66">
        <f t="shared" si="267"/>
        <v>6</v>
      </c>
      <c r="AC239" s="66">
        <f t="shared" si="268"/>
        <v>46</v>
      </c>
      <c r="AD239" s="66">
        <f t="shared" si="269"/>
        <v>28</v>
      </c>
      <c r="AE239" s="66">
        <f t="shared" si="270"/>
        <v>15</v>
      </c>
      <c r="AF239" s="66">
        <f t="shared" si="271"/>
        <v>4</v>
      </c>
    </row>
    <row r="240" ht="13.5" customHeight="1">
      <c r="A240" s="395" t="str">
        <f t="shared" si="260"/>
        <v>LCL</v>
      </c>
      <c r="B240" s="56">
        <v>5.0</v>
      </c>
      <c r="C240" s="58" t="s">
        <v>161</v>
      </c>
      <c r="D240" s="60">
        <v>5.0</v>
      </c>
      <c r="E240" s="60">
        <v>6.0</v>
      </c>
      <c r="F240" s="60">
        <v>5.0</v>
      </c>
      <c r="G240" s="60">
        <v>5.0</v>
      </c>
      <c r="H240" s="60">
        <v>3.0</v>
      </c>
      <c r="I240" s="60">
        <v>6.0</v>
      </c>
      <c r="J240" s="60">
        <v>5.0</v>
      </c>
      <c r="K240" s="60">
        <v>6.0</v>
      </c>
      <c r="L240" s="60">
        <v>4.0</v>
      </c>
      <c r="M240" s="48">
        <f t="shared" si="261"/>
        <v>45</v>
      </c>
      <c r="N240" s="60">
        <v>5.0</v>
      </c>
      <c r="O240" s="60">
        <v>6.0</v>
      </c>
      <c r="P240" s="60">
        <v>4.0</v>
      </c>
      <c r="Q240" s="60">
        <v>5.0</v>
      </c>
      <c r="R240" s="60">
        <v>5.0</v>
      </c>
      <c r="S240" s="60">
        <v>4.0</v>
      </c>
      <c r="T240" s="60">
        <v>4.0</v>
      </c>
      <c r="U240" s="60">
        <v>5.0</v>
      </c>
      <c r="V240" s="60">
        <v>6.0</v>
      </c>
      <c r="W240" s="48">
        <f t="shared" si="262"/>
        <v>44</v>
      </c>
      <c r="X240" s="68">
        <f t="shared" si="263"/>
        <v>89</v>
      </c>
      <c r="Y240" s="66">
        <f t="shared" si="264"/>
        <v>44</v>
      </c>
      <c r="Z240" s="66">
        <f t="shared" si="265"/>
        <v>29</v>
      </c>
      <c r="AA240" s="66">
        <f t="shared" si="266"/>
        <v>15</v>
      </c>
      <c r="AB240" s="66">
        <f t="shared" si="267"/>
        <v>6</v>
      </c>
      <c r="AC240" s="66">
        <f t="shared" si="268"/>
        <v>45</v>
      </c>
      <c r="AD240" s="66">
        <f t="shared" si="269"/>
        <v>29</v>
      </c>
      <c r="AE240" s="66">
        <f t="shared" si="270"/>
        <v>15</v>
      </c>
      <c r="AF240" s="66">
        <f t="shared" si="271"/>
        <v>4</v>
      </c>
    </row>
    <row r="241">
      <c r="A241" s="78" t="s">
        <v>24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16"/>
      <c r="M241" s="77">
        <f>IF(OR(M236=0,M237=0,M238=0,M239=0,M240=0),0,AC241)</f>
        <v>46</v>
      </c>
      <c r="N241" s="78" t="s">
        <v>24</v>
      </c>
      <c r="O241" s="8"/>
      <c r="P241" s="8"/>
      <c r="Q241" s="8"/>
      <c r="R241" s="8"/>
      <c r="S241" s="8"/>
      <c r="T241" s="8"/>
      <c r="U241" s="8"/>
      <c r="V241" s="16"/>
      <c r="W241" s="77">
        <f>IF(OR(W236=0,W237=0,W238=0,W239=0,W240=0),0,Y241)</f>
        <v>50</v>
      </c>
      <c r="X241" s="68">
        <f>IF(OR(X236=0,X237=0,X238=0,X239=0,X240=0),0,MAX(X236:X240))</f>
        <v>96</v>
      </c>
      <c r="Y241" s="396">
        <f>MAX(IF($X236=$X241,Y236,0),IF(X237=X241,Y237,0),IF(X238=X241,Y238,0),IF(X239=X241,Y239,0),IF(X240=X241,Y240,0))</f>
        <v>50</v>
      </c>
      <c r="Z241" s="397">
        <f>MAX(IF(AND($X236=$X241,$Y236=$Y241),$Z236,0),IF(AND($X237=$X241,$Y237=$Y241),$Z237,0),IF(AND($X238=$X241,$Y238=$Y241),$Z238,0),IF(AND($X239=$X241,$Y239=$Y241),$Z239,0),IF(AND($X240=$X241,$Y240=$Y241),$Z240,0))</f>
        <v>35</v>
      </c>
      <c r="AA241" s="397">
        <f>MAX(IF(AND($X236=$X241,$Y236=$Y241,$Z236=$Z241),$AA236,0),IF(AND($X237=$X241,$Y237=$Y241,$Z237=$Z241),$AA237,0),IF(AND($X238=$X241,$Y238=$Y241,$Z238=$Z241),$AA238,0),IF(AND($X239=$X241,$Y239=$Y241,$Z239=$Z241),$AA239,0),IF(AND($X240=$X241,$Y240=$Y241,$Z240=$Z241),$AA240,0))</f>
        <v>16</v>
      </c>
      <c r="AB241" s="397">
        <f>MAX(IF(AND($X236=$X241,$Y236=$Y241,$Z236=$Z241,$AA236=$AA241),$AB236,0),IF(AND($X237=$X241,$Y237=$Y241,$Z237=$Z241,$AA237=$AA241),$AB237,0),IF(AND($X238=$X241,$Y238=$Y241,$Z238=$Z241,$AA238=$AA241),$AB238,0),IF(AND($X239=$X241,$Y239=$Y241,$Z239=$Z241,$AA239=$AA241),$AB239,0),IF(AND($X240=$X241,$Y240=$Y241,$Z240=$Z241,$AA240=$AA241),$AB240,0))</f>
        <v>6</v>
      </c>
      <c r="AC241" s="397">
        <f>MAX(IF(AND($X236=$X241,$Y236=$Y241,$Z236=$Z241,$AA236=$AA241,$AB236=$AB241),$AC236,0),IF(AND($X237=$X241,$Y237=$Y241,$Z237=$Z241,$AA237=$AA241,$AB237=$AB241),$AC237,0),IF(AND($X238=$X241,$Y238=$Y241,$Z238=$Z241,$AA238=$AA241,$AB238=$AB241),$AC238,0),IF(AND($X239=$X241,$Y239=$Y241,$Z239=$Z241,$AA239=$AA241,$AB239=$AB241),$AC239,0),IF(AND($X240=$X241,$Y240=$Y241,$Z240=$Z241,$AA240=$AA241,$AB240=$AB241),$AC240,0))</f>
        <v>46</v>
      </c>
      <c r="AD241" s="397">
        <f>MAX(IF(AND($X236=$X241,$Y236=$Y241,$Z236=$Z241,$AA236=$AA241,$AB236=$AB241,$AC236=$AC241),$AD236,0),IF(AND($X237=$X241,$Y237=$Y241,$Z237=$Z241,$AA237=$AA241,$AB237=$AB241,$AC237=$AC241),$AD237,0),IF(AND($X238=$X241,$Y238=$Y241,$Z238=$Z241,$AA238=$AA241,$AB238=$AB241,$AC238=$AC241),$AD238,0),IF(AND($X239=$X241,$Y239=$Y241,$Z239=$Z241,$AA239=$AA241,$AB239=$AB241,$AC239=$AC241),$AD239,0),IF(AND($X240=$X241,$Y240=$Y241,$Z240=$Z241,$AA240=$AA241,$AB240=$AB241,$AC240=$AC241),$AD240,0))</f>
        <v>32</v>
      </c>
      <c r="AE241" s="397">
        <f>MAX(IF(AND($X236=$X241,$Y236=$Y241,$Z236=$Z241,$AA236=$AA241,$AB236=$AB241,$AC236=$AC241,$AD236=$AD241),$AE236,0),IF(AND($X237=$X241,$Y237=$Y241,$Z237=$Z241,$AA237=$AA241,$AB237=$AB241,$AC237=$AC241,$AD237=$AD241),$AE237,0),IF(AND($X238=$X241,$Y238=$Y241,$Z238=$Z241,$AA238=$AA241,$AB238=$AB241,$AC238=$AC241,$AD238=$AD241),$AE238,0),IF(AND($X239=$X241,$Y239=$Y241,$Z239=$Z241,$AA239=$AA241,$AB239=$AB241,$AC239=$AC241,$AD239=$AD241),$AE239,0),IF(AND($X240=$X241,$Y240=$Y241,$Z240=$Z241,$AA240=$AA241,$AB240=$AB241,$AC240=$AC241,$AD240=$AD241),$AE240,0))</f>
        <v>16</v>
      </c>
      <c r="AF241" s="398">
        <f>MAX(IF(AND($X236=$X241,$Y236=$Y241,$Z236=$Z241,$AA236=$AA241,$AB236=$AB241,$AC236=$AC241,$AD236=$AD241,$AE236=$AE241),$AF236,0),IF(AND($X237=$X241,$Y237=$Y241,$Z237=$Z241,$AA237=$AA241,$AB237=$AB241,$AC237=$AC241,$AD237=$AD241,$AE237=$AE241),$AF237,0),IF(AND($X238=$X241,$Y238=$Y241,$Z238=$Z241,$AA238=$AA241,$AB238=$AB241,$AC238=$AC241,$AD238=$AD241,$AE238=$AE241),$AF238,0),IF(AND($X239=$X241,$Y239=$Y241,$Z239=$Z241,$AA239=$AA241,$AB239=$AB241,$AC239=$AC241,$AD239=$AD241,$AE239=$AE241),$AF239,0),IF(AND($X240=$X241,$Y240=$Y241,$Z240=$Z241,$AA240=$AA241,$AB240=$AB241,$AC240=$AC241,$AD240=$AD241,$AE240=$AE241),$AF240,0))</f>
        <v>4</v>
      </c>
    </row>
    <row r="242" ht="14.25" customHeight="1">
      <c r="A242" s="399" t="s">
        <v>18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16"/>
      <c r="M242" s="94">
        <f>SUM(M236:M240)-M241</f>
        <v>188</v>
      </c>
      <c r="N242" s="399" t="s">
        <v>18</v>
      </c>
      <c r="O242" s="8"/>
      <c r="P242" s="8"/>
      <c r="Q242" s="8"/>
      <c r="R242" s="8"/>
      <c r="S242" s="8"/>
      <c r="T242" s="8"/>
      <c r="U242" s="8"/>
      <c r="V242" s="16"/>
      <c r="W242" s="94">
        <f t="shared" ref="W242:AF242" si="272">SUM(W236:W240)-W241</f>
        <v>176</v>
      </c>
      <c r="X242" s="95">
        <f t="shared" si="272"/>
        <v>364</v>
      </c>
      <c r="Y242" s="400">
        <f t="shared" si="272"/>
        <v>176</v>
      </c>
      <c r="Z242" s="401">
        <f t="shared" si="272"/>
        <v>124</v>
      </c>
      <c r="AA242" s="401">
        <f t="shared" si="272"/>
        <v>64</v>
      </c>
      <c r="AB242" s="401">
        <f t="shared" si="272"/>
        <v>22</v>
      </c>
      <c r="AC242" s="401">
        <f t="shared" si="272"/>
        <v>188</v>
      </c>
      <c r="AD242" s="401">
        <f t="shared" si="272"/>
        <v>123</v>
      </c>
      <c r="AE242" s="401">
        <f t="shared" si="272"/>
        <v>64</v>
      </c>
      <c r="AF242" s="402">
        <f t="shared" si="272"/>
        <v>18</v>
      </c>
    </row>
    <row r="243">
      <c r="A243" s="373"/>
      <c r="B243" s="374"/>
      <c r="C243" s="375"/>
      <c r="D243" s="373"/>
      <c r="E243" s="373"/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73"/>
      <c r="R243" s="373"/>
      <c r="S243" s="373"/>
      <c r="T243" s="373"/>
      <c r="U243" s="373"/>
      <c r="V243" s="373"/>
      <c r="W243" s="373"/>
      <c r="X243" s="373"/>
      <c r="Y243" s="373"/>
      <c r="Z243" s="373"/>
      <c r="AA243" s="373"/>
      <c r="AB243" s="373"/>
      <c r="AC243" s="373"/>
      <c r="AD243" s="373"/>
      <c r="AE243" s="373"/>
      <c r="AF243" s="373"/>
    </row>
    <row r="244" ht="14.25" customHeight="1">
      <c r="A244" s="403" t="s">
        <v>162</v>
      </c>
      <c r="B244" s="404" t="s">
        <v>163</v>
      </c>
      <c r="C244" s="16"/>
      <c r="D244" s="46">
        <v>1.0</v>
      </c>
      <c r="E244" s="46">
        <v>2.0</v>
      </c>
      <c r="F244" s="46">
        <v>3.0</v>
      </c>
      <c r="G244" s="46">
        <v>4.0</v>
      </c>
      <c r="H244" s="46">
        <v>5.0</v>
      </c>
      <c r="I244" s="46">
        <v>6.0</v>
      </c>
      <c r="J244" s="46">
        <v>7.0</v>
      </c>
      <c r="K244" s="46">
        <v>8.0</v>
      </c>
      <c r="L244" s="46">
        <v>9.0</v>
      </c>
      <c r="M244" s="47" t="s">
        <v>18</v>
      </c>
      <c r="N244" s="46">
        <v>10.0</v>
      </c>
      <c r="O244" s="46">
        <v>11.0</v>
      </c>
      <c r="P244" s="46">
        <v>12.0</v>
      </c>
      <c r="Q244" s="46">
        <v>13.0</v>
      </c>
      <c r="R244" s="46">
        <v>14.0</v>
      </c>
      <c r="S244" s="46">
        <v>15.0</v>
      </c>
      <c r="T244" s="46">
        <v>16.0</v>
      </c>
      <c r="U244" s="46">
        <v>17.0</v>
      </c>
      <c r="V244" s="46">
        <v>18.0</v>
      </c>
      <c r="W244" s="47" t="s">
        <v>18</v>
      </c>
      <c r="X244" s="405"/>
      <c r="Y244" s="406"/>
      <c r="Z244" s="406"/>
      <c r="AA244" s="406"/>
      <c r="AB244" s="406"/>
      <c r="AC244" s="406"/>
      <c r="AD244" s="406"/>
      <c r="AE244" s="406"/>
      <c r="AF244" s="407"/>
    </row>
    <row r="245" ht="13.5" customHeight="1">
      <c r="A245" s="408" t="str">
        <f t="shared" ref="A245:A249" si="273">A244</f>
        <v>WHIT</v>
      </c>
      <c r="B245" s="56">
        <v>1.0</v>
      </c>
      <c r="C245" s="58" t="s">
        <v>164</v>
      </c>
      <c r="D245" s="60">
        <v>4.0</v>
      </c>
      <c r="E245" s="60">
        <v>5.0</v>
      </c>
      <c r="F245" s="60">
        <v>6.0</v>
      </c>
      <c r="G245" s="60">
        <v>6.0</v>
      </c>
      <c r="H245" s="60">
        <v>5.0</v>
      </c>
      <c r="I245" s="60">
        <v>4.0</v>
      </c>
      <c r="J245" s="60">
        <v>5.0</v>
      </c>
      <c r="K245" s="60">
        <v>6.0</v>
      </c>
      <c r="L245" s="60">
        <v>4.0</v>
      </c>
      <c r="M245" s="48">
        <f t="shared" ref="M245:M249" si="274">IF(OR(ISBLANK(C245),ISBLANK(D245),ISBLANK(E245),ISBLANK(F245),ISBLANK(G245),ISBLANK(H245),ISBLANK(I245),ISBLANK(J245),ISBLANK(K245),ISBLANK(L245)),0,SUM(D245:L245))</f>
        <v>45</v>
      </c>
      <c r="N245" s="60">
        <v>5.0</v>
      </c>
      <c r="O245" s="60">
        <v>6.0</v>
      </c>
      <c r="P245" s="60">
        <v>5.0</v>
      </c>
      <c r="Q245" s="60">
        <v>6.0</v>
      </c>
      <c r="R245" s="60">
        <v>5.0</v>
      </c>
      <c r="S245" s="60">
        <v>5.0</v>
      </c>
      <c r="T245" s="60">
        <v>3.0</v>
      </c>
      <c r="U245" s="60">
        <v>5.0</v>
      </c>
      <c r="V245" s="60">
        <v>4.0</v>
      </c>
      <c r="W245" s="48">
        <f t="shared" ref="W245:W249" si="275">IF(OR(ISBLANK(M245),ISBLANK(N245),ISBLANK(O245),ISBLANK(P245),ISBLANK(Q245),ISBLANK(R245),ISBLANK(S245),ISBLANK(T245),ISBLANK(U245),ISBLANK(V245)),0,SUM(N245:V245))</f>
        <v>44</v>
      </c>
      <c r="X245" s="64">
        <f t="shared" ref="X245:X249" si="276">M245+W245</f>
        <v>89</v>
      </c>
      <c r="Y245" s="66">
        <f t="shared" ref="Y245:Y249" si="277">W245</f>
        <v>44</v>
      </c>
      <c r="Z245" s="66">
        <f t="shared" ref="Z245:Z249" si="278">SUM(Q245:V245)</f>
        <v>28</v>
      </c>
      <c r="AA245" s="66">
        <f t="shared" ref="AA245:AA249" si="279">SUM(T245:V245)</f>
        <v>12</v>
      </c>
      <c r="AB245" s="66">
        <f t="shared" ref="AB245:AB249" si="280">V245</f>
        <v>4</v>
      </c>
      <c r="AC245" s="66">
        <f t="shared" ref="AC245:AC249" si="281">M245</f>
        <v>45</v>
      </c>
      <c r="AD245" s="66">
        <f t="shared" ref="AD245:AD249" si="282">SUM(G245:L245)</f>
        <v>30</v>
      </c>
      <c r="AE245" s="66">
        <f t="shared" ref="AE245:AE249" si="283">SUM(J245:L245)</f>
        <v>15</v>
      </c>
      <c r="AF245" s="66">
        <f t="shared" ref="AF245:AF249" si="284">L245</f>
        <v>4</v>
      </c>
    </row>
    <row r="246" ht="13.5" customHeight="1">
      <c r="A246" s="408" t="str">
        <f t="shared" si="273"/>
        <v>WHIT</v>
      </c>
      <c r="B246" s="56">
        <v>2.0</v>
      </c>
      <c r="C246" s="58" t="s">
        <v>165</v>
      </c>
      <c r="D246" s="60">
        <v>5.0</v>
      </c>
      <c r="E246" s="60">
        <v>5.0</v>
      </c>
      <c r="F246" s="60">
        <v>4.0</v>
      </c>
      <c r="G246" s="60">
        <v>3.0</v>
      </c>
      <c r="H246" s="60">
        <v>5.0</v>
      </c>
      <c r="I246" s="60">
        <v>6.0</v>
      </c>
      <c r="J246" s="60">
        <v>5.0</v>
      </c>
      <c r="K246" s="60">
        <v>4.0</v>
      </c>
      <c r="L246" s="60">
        <v>5.0</v>
      </c>
      <c r="M246" s="48">
        <f t="shared" si="274"/>
        <v>42</v>
      </c>
      <c r="N246" s="60">
        <v>5.0</v>
      </c>
      <c r="O246" s="60">
        <v>5.0</v>
      </c>
      <c r="P246" s="60">
        <v>3.0</v>
      </c>
      <c r="Q246" s="60">
        <v>5.0</v>
      </c>
      <c r="R246" s="60">
        <v>4.0</v>
      </c>
      <c r="S246" s="60">
        <v>6.0</v>
      </c>
      <c r="T246" s="60">
        <v>4.0</v>
      </c>
      <c r="U246" s="60">
        <v>5.0</v>
      </c>
      <c r="V246" s="60">
        <v>5.0</v>
      </c>
      <c r="W246" s="48">
        <f t="shared" si="275"/>
        <v>42</v>
      </c>
      <c r="X246" s="68">
        <f t="shared" si="276"/>
        <v>84</v>
      </c>
      <c r="Y246" s="66">
        <f t="shared" si="277"/>
        <v>42</v>
      </c>
      <c r="Z246" s="66">
        <f t="shared" si="278"/>
        <v>29</v>
      </c>
      <c r="AA246" s="66">
        <f t="shared" si="279"/>
        <v>14</v>
      </c>
      <c r="AB246" s="66">
        <f t="shared" si="280"/>
        <v>5</v>
      </c>
      <c r="AC246" s="66">
        <f t="shared" si="281"/>
        <v>42</v>
      </c>
      <c r="AD246" s="66">
        <f t="shared" si="282"/>
        <v>28</v>
      </c>
      <c r="AE246" s="66">
        <f t="shared" si="283"/>
        <v>14</v>
      </c>
      <c r="AF246" s="66">
        <f t="shared" si="284"/>
        <v>5</v>
      </c>
    </row>
    <row r="247" ht="13.5" customHeight="1">
      <c r="A247" s="408" t="str">
        <f t="shared" si="273"/>
        <v>WHIT</v>
      </c>
      <c r="B247" s="56">
        <v>3.0</v>
      </c>
      <c r="C247" s="58" t="s">
        <v>166</v>
      </c>
      <c r="D247" s="60">
        <v>5.0</v>
      </c>
      <c r="E247" s="60">
        <v>6.0</v>
      </c>
      <c r="F247" s="60">
        <v>5.0</v>
      </c>
      <c r="G247" s="60">
        <v>5.0</v>
      </c>
      <c r="H247" s="60">
        <v>4.0</v>
      </c>
      <c r="I247" s="60">
        <v>4.0</v>
      </c>
      <c r="J247" s="60">
        <v>5.0</v>
      </c>
      <c r="K247" s="60">
        <v>5.0</v>
      </c>
      <c r="L247" s="60">
        <v>4.0</v>
      </c>
      <c r="M247" s="48">
        <f t="shared" si="274"/>
        <v>43</v>
      </c>
      <c r="N247" s="60">
        <v>5.0</v>
      </c>
      <c r="O247" s="60">
        <v>5.0</v>
      </c>
      <c r="P247" s="60">
        <v>3.0</v>
      </c>
      <c r="Q247" s="60">
        <v>6.0</v>
      </c>
      <c r="R247" s="60">
        <v>5.0</v>
      </c>
      <c r="S247" s="60">
        <v>4.0</v>
      </c>
      <c r="T247" s="60">
        <v>4.0</v>
      </c>
      <c r="U247" s="60">
        <v>6.0</v>
      </c>
      <c r="V247" s="60">
        <v>5.0</v>
      </c>
      <c r="W247" s="48">
        <f t="shared" si="275"/>
        <v>43</v>
      </c>
      <c r="X247" s="68">
        <f t="shared" si="276"/>
        <v>86</v>
      </c>
      <c r="Y247" s="66">
        <f t="shared" si="277"/>
        <v>43</v>
      </c>
      <c r="Z247" s="66">
        <f t="shared" si="278"/>
        <v>30</v>
      </c>
      <c r="AA247" s="66">
        <f t="shared" si="279"/>
        <v>15</v>
      </c>
      <c r="AB247" s="66">
        <f t="shared" si="280"/>
        <v>5</v>
      </c>
      <c r="AC247" s="66">
        <f t="shared" si="281"/>
        <v>43</v>
      </c>
      <c r="AD247" s="66">
        <f t="shared" si="282"/>
        <v>27</v>
      </c>
      <c r="AE247" s="66">
        <f t="shared" si="283"/>
        <v>14</v>
      </c>
      <c r="AF247" s="66">
        <f t="shared" si="284"/>
        <v>4</v>
      </c>
    </row>
    <row r="248" ht="13.5" customHeight="1">
      <c r="A248" s="408" t="str">
        <f t="shared" si="273"/>
        <v>WHIT</v>
      </c>
      <c r="B248" s="56">
        <v>4.0</v>
      </c>
      <c r="C248" s="58" t="s">
        <v>167</v>
      </c>
      <c r="D248" s="60">
        <v>6.0</v>
      </c>
      <c r="E248" s="60">
        <v>7.0</v>
      </c>
      <c r="F248" s="60">
        <v>5.0</v>
      </c>
      <c r="G248" s="60">
        <v>7.0</v>
      </c>
      <c r="H248" s="60">
        <v>7.0</v>
      </c>
      <c r="I248" s="60">
        <v>5.0</v>
      </c>
      <c r="J248" s="60">
        <v>7.0</v>
      </c>
      <c r="K248" s="60">
        <v>6.0</v>
      </c>
      <c r="L248" s="60">
        <v>5.0</v>
      </c>
      <c r="M248" s="48">
        <f t="shared" si="274"/>
        <v>55</v>
      </c>
      <c r="N248" s="60">
        <v>8.0</v>
      </c>
      <c r="O248" s="60">
        <v>6.0</v>
      </c>
      <c r="P248" s="60">
        <v>5.0</v>
      </c>
      <c r="Q248" s="60">
        <v>6.0</v>
      </c>
      <c r="R248" s="60">
        <v>6.0</v>
      </c>
      <c r="S248" s="60">
        <v>5.0</v>
      </c>
      <c r="T248" s="60">
        <v>7.0</v>
      </c>
      <c r="U248" s="60">
        <v>6.0</v>
      </c>
      <c r="V248" s="60">
        <v>5.0</v>
      </c>
      <c r="W248" s="48">
        <f t="shared" si="275"/>
        <v>54</v>
      </c>
      <c r="X248" s="68">
        <f t="shared" si="276"/>
        <v>109</v>
      </c>
      <c r="Y248" s="66">
        <f t="shared" si="277"/>
        <v>54</v>
      </c>
      <c r="Z248" s="66">
        <f t="shared" si="278"/>
        <v>35</v>
      </c>
      <c r="AA248" s="66">
        <f t="shared" si="279"/>
        <v>18</v>
      </c>
      <c r="AB248" s="66">
        <f t="shared" si="280"/>
        <v>5</v>
      </c>
      <c r="AC248" s="66">
        <f t="shared" si="281"/>
        <v>55</v>
      </c>
      <c r="AD248" s="66">
        <f t="shared" si="282"/>
        <v>37</v>
      </c>
      <c r="AE248" s="66">
        <f t="shared" si="283"/>
        <v>18</v>
      </c>
      <c r="AF248" s="66">
        <f t="shared" si="284"/>
        <v>5</v>
      </c>
    </row>
    <row r="249" ht="13.5" customHeight="1">
      <c r="A249" s="408" t="str">
        <f t="shared" si="273"/>
        <v>WHIT</v>
      </c>
      <c r="B249" s="56">
        <v>5.0</v>
      </c>
      <c r="C249" s="58" t="s">
        <v>168</v>
      </c>
      <c r="D249" s="60">
        <v>5.0</v>
      </c>
      <c r="E249" s="60">
        <v>6.0</v>
      </c>
      <c r="F249" s="60">
        <v>5.0</v>
      </c>
      <c r="G249" s="60">
        <v>5.0</v>
      </c>
      <c r="H249" s="60">
        <v>7.0</v>
      </c>
      <c r="I249" s="60">
        <v>5.0</v>
      </c>
      <c r="J249" s="60">
        <v>6.0</v>
      </c>
      <c r="K249" s="60">
        <v>5.0</v>
      </c>
      <c r="L249" s="60">
        <v>5.0</v>
      </c>
      <c r="M249" s="48">
        <f t="shared" si="274"/>
        <v>49</v>
      </c>
      <c r="N249" s="60">
        <v>5.0</v>
      </c>
      <c r="O249" s="60">
        <v>6.0</v>
      </c>
      <c r="P249" s="60">
        <v>5.0</v>
      </c>
      <c r="Q249" s="60">
        <v>6.0</v>
      </c>
      <c r="R249" s="60">
        <v>5.0</v>
      </c>
      <c r="S249" s="60">
        <v>4.0</v>
      </c>
      <c r="T249" s="60">
        <v>4.0</v>
      </c>
      <c r="U249" s="60">
        <v>6.0</v>
      </c>
      <c r="V249" s="60">
        <v>6.0</v>
      </c>
      <c r="W249" s="48">
        <f t="shared" si="275"/>
        <v>47</v>
      </c>
      <c r="X249" s="68">
        <f t="shared" si="276"/>
        <v>96</v>
      </c>
      <c r="Y249" s="66">
        <f t="shared" si="277"/>
        <v>47</v>
      </c>
      <c r="Z249" s="66">
        <f t="shared" si="278"/>
        <v>31</v>
      </c>
      <c r="AA249" s="66">
        <f t="shared" si="279"/>
        <v>16</v>
      </c>
      <c r="AB249" s="66">
        <f t="shared" si="280"/>
        <v>6</v>
      </c>
      <c r="AC249" s="66">
        <f t="shared" si="281"/>
        <v>49</v>
      </c>
      <c r="AD249" s="66">
        <f t="shared" si="282"/>
        <v>33</v>
      </c>
      <c r="AE249" s="66">
        <f t="shared" si="283"/>
        <v>16</v>
      </c>
      <c r="AF249" s="66">
        <f t="shared" si="284"/>
        <v>5</v>
      </c>
    </row>
    <row r="250">
      <c r="A250" s="78" t="s">
        <v>24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16"/>
      <c r="M250" s="77">
        <f>IF(OR(M245=0,M246=0,M247=0,M248=0,M249=0),0,AC250)</f>
        <v>55</v>
      </c>
      <c r="N250" s="78" t="s">
        <v>24</v>
      </c>
      <c r="O250" s="8"/>
      <c r="P250" s="8"/>
      <c r="Q250" s="8"/>
      <c r="R250" s="8"/>
      <c r="S250" s="8"/>
      <c r="T250" s="8"/>
      <c r="U250" s="8"/>
      <c r="V250" s="16"/>
      <c r="W250" s="77">
        <f>IF(OR(W245=0,W246=0,W247=0,W248=0,W249=0),0,Y250)</f>
        <v>54</v>
      </c>
      <c r="X250" s="68">
        <f>IF(OR(X245=0,X246=0,X247=0,X248=0,X249=0),0,MAX(X245:X249))</f>
        <v>109</v>
      </c>
      <c r="Y250" s="409">
        <f>MAX(IF($X245=$X250,Y245,0),IF(X246=X250,Y246,0),IF(X247=X250,Y247,0),IF(X248=X250,Y248,0),IF(X249=X250,Y249,0))</f>
        <v>54</v>
      </c>
      <c r="Z250" s="410">
        <f>MAX(IF(AND($X245=$X250,$Y245=$Y250),$Z245,0),IF(AND($X246=$X250,$Y246=$Y250),$Z246,0),IF(AND($X247=$X250,$Y247=$Y250),$Z247,0),IF(AND($X248=$X250,$Y248=$Y250),$Z248,0),IF(AND($X249=$X250,$Y249=$Y250),$Z249,0))</f>
        <v>35</v>
      </c>
      <c r="AA250" s="410">
        <f>MAX(IF(AND($X245=$X250,$Y245=$Y250,$Z245=$Z250),$AA245,0),IF(AND($X246=$X250,$Y246=$Y250,$Z246=$Z250),$AA246,0),IF(AND($X247=$X250,$Y247=$Y250,$Z247=$Z250),$AA247,0),IF(AND($X248=$X250,$Y248=$Y250,$Z248=$Z250),$AA248,0),IF(AND($X249=$X250,$Y249=$Y250,$Z249=$Z250),$AA249,0))</f>
        <v>18</v>
      </c>
      <c r="AB250" s="410">
        <f>MAX(IF(AND($X245=$X250,$Y245=$Y250,$Z245=$Z250,$AA245=$AA250),$AB245,0),IF(AND($X246=$X250,$Y246=$Y250,$Z246=$Z250,$AA246=$AA250),$AB246,0),IF(AND($X247=$X250,$Y247=$Y250,$Z247=$Z250,$AA247=$AA250),$AB247,0),IF(AND($X248=$X250,$Y248=$Y250,$Z248=$Z250,$AA248=$AA250),$AB248,0),IF(AND($X249=$X250,$Y249=$Y250,$Z249=$Z250,$AA249=$AA250),$AB249,0))</f>
        <v>5</v>
      </c>
      <c r="AC250" s="410">
        <f>MAX(IF(AND($X245=$X250,$Y245=$Y250,$Z245=$Z250,$AA245=$AA250,$AB245=$AB250),$AC245,0),IF(AND($X246=$X250,$Y246=$Y250,$Z246=$Z250,$AA246=$AA250,$AB246=$AB250),$AC246,0),IF(AND($X247=$X250,$Y247=$Y250,$Z247=$Z250,$AA247=$AA250,$AB247=$AB250),$AC247,0),IF(AND($X248=$X250,$Y248=$Y250,$Z248=$Z250,$AA248=$AA250,$AB248=$AB250),$AC248,0),IF(AND($X249=$X250,$Y249=$Y250,$Z249=$Z250,$AA249=$AA250,$AB249=$AB250),$AC249,0))</f>
        <v>55</v>
      </c>
      <c r="AD250" s="410">
        <f>MAX(IF(AND($X245=$X250,$Y245=$Y250,$Z245=$Z250,$AA245=$AA250,$AB245=$AB250,$AC245=$AC250),$AD245,0),IF(AND($X246=$X250,$Y246=$Y250,$Z246=$Z250,$AA246=$AA250,$AB246=$AB250,$AC246=$AC250),$AD246,0),IF(AND($X247=$X250,$Y247=$Y250,$Z247=$Z250,$AA247=$AA250,$AB247=$AB250,$AC247=$AC250),$AD247,0),IF(AND($X248=$X250,$Y248=$Y250,$Z248=$Z250,$AA248=$AA250,$AB248=$AB250,$AC248=$AC250),$AD248,0),IF(AND($X249=$X250,$Y249=$Y250,$Z249=$Z250,$AA249=$AA250,$AB249=$AB250,$AC249=$AC250),$AD249,0))</f>
        <v>37</v>
      </c>
      <c r="AE250" s="410">
        <f>MAX(IF(AND($X245=$X250,$Y245=$Y250,$Z245=$Z250,$AA245=$AA250,$AB245=$AB250,$AC245=$AC250,$AD245=$AD250),$AE245,0),IF(AND($X246=$X250,$Y246=$Y250,$Z246=$Z250,$AA246=$AA250,$AB246=$AB250,$AC246=$AC250,$AD246=$AD250),$AE246,0),IF(AND($X247=$X250,$Y247=$Y250,$Z247=$Z250,$AA247=$AA250,$AB247=$AB250,$AC247=$AC250,$AD247=$AD250),$AE247,0),IF(AND($X248=$X250,$Y248=$Y250,$Z248=$Z250,$AA248=$AA250,$AB248=$AB250,$AC248=$AC250,$AD248=$AD250),$AE248,0),IF(AND($X249=$X250,$Y249=$Y250,$Z249=$Z250,$AA249=$AA250,$AB249=$AB250,$AC249=$AC250,$AD249=$AD250),$AE249,0))</f>
        <v>18</v>
      </c>
      <c r="AF250" s="411">
        <f>MAX(IF(AND($X245=$X250,$Y245=$Y250,$Z245=$Z250,$AA245=$AA250,$AB245=$AB250,$AC245=$AC250,$AD245=$AD250,$AE245=$AE250),$AF245,0),IF(AND($X246=$X250,$Y246=$Y250,$Z246=$Z250,$AA246=$AA250,$AB246=$AB250,$AC246=$AC250,$AD246=$AD250,$AE246=$AE250),$AF246,0),IF(AND($X247=$X250,$Y247=$Y250,$Z247=$Z250,$AA247=$AA250,$AB247=$AB250,$AC247=$AC250,$AD247=$AD250,$AE247=$AE250),$AF247,0),IF(AND($X248=$X250,$Y248=$Y250,$Z248=$Z250,$AA248=$AA250,$AB248=$AB250,$AC248=$AC250,$AD248=$AD250,$AE248=$AE250),$AF248,0),IF(AND($X249=$X250,$Y249=$Y250,$Z249=$Z250,$AA249=$AA250,$AB249=$AB250,$AC249=$AC250,$AD249=$AD250,$AE249=$AE250),$AF249,0))</f>
        <v>5</v>
      </c>
    </row>
    <row r="251" ht="14.25" customHeight="1">
      <c r="A251" s="412" t="s">
        <v>18</v>
      </c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16"/>
      <c r="M251" s="94">
        <f>SUM(M245:M249)-M250</f>
        <v>179</v>
      </c>
      <c r="N251" s="412" t="s">
        <v>18</v>
      </c>
      <c r="O251" s="8"/>
      <c r="P251" s="8"/>
      <c r="Q251" s="8"/>
      <c r="R251" s="8"/>
      <c r="S251" s="8"/>
      <c r="T251" s="8"/>
      <c r="U251" s="8"/>
      <c r="V251" s="16"/>
      <c r="W251" s="94">
        <f t="shared" ref="W251:AF251" si="285">SUM(W245:W249)-W250</f>
        <v>176</v>
      </c>
      <c r="X251" s="95">
        <f t="shared" si="285"/>
        <v>355</v>
      </c>
      <c r="Y251" s="413">
        <f t="shared" si="285"/>
        <v>176</v>
      </c>
      <c r="Z251" s="414">
        <f t="shared" si="285"/>
        <v>118</v>
      </c>
      <c r="AA251" s="414">
        <f t="shared" si="285"/>
        <v>57</v>
      </c>
      <c r="AB251" s="414">
        <f t="shared" si="285"/>
        <v>20</v>
      </c>
      <c r="AC251" s="414">
        <f t="shared" si="285"/>
        <v>179</v>
      </c>
      <c r="AD251" s="414">
        <f t="shared" si="285"/>
        <v>118</v>
      </c>
      <c r="AE251" s="414">
        <f t="shared" si="285"/>
        <v>59</v>
      </c>
      <c r="AF251" s="415">
        <f t="shared" si="285"/>
        <v>18</v>
      </c>
    </row>
    <row r="252">
      <c r="A252" s="373"/>
      <c r="B252" s="374"/>
      <c r="C252" s="375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73"/>
      <c r="P252" s="373"/>
      <c r="Q252" s="373"/>
      <c r="R252" s="373"/>
      <c r="S252" s="373"/>
      <c r="T252" s="373"/>
      <c r="U252" s="373"/>
      <c r="V252" s="373"/>
      <c r="W252" s="373"/>
      <c r="X252" s="373"/>
      <c r="Y252" s="373"/>
      <c r="Z252" s="373"/>
      <c r="AA252" s="373"/>
      <c r="AB252" s="373"/>
      <c r="AC252" s="373"/>
      <c r="AD252" s="373"/>
      <c r="AE252" s="373"/>
      <c r="AF252" s="373"/>
    </row>
    <row r="253" ht="14.25" customHeight="1">
      <c r="A253" s="416" t="s">
        <v>169</v>
      </c>
      <c r="B253" s="417" t="s">
        <v>170</v>
      </c>
      <c r="C253" s="16"/>
      <c r="D253" s="46">
        <v>1.0</v>
      </c>
      <c r="E253" s="46">
        <v>2.0</v>
      </c>
      <c r="F253" s="46">
        <v>3.0</v>
      </c>
      <c r="G253" s="46">
        <v>4.0</v>
      </c>
      <c r="H253" s="46">
        <v>5.0</v>
      </c>
      <c r="I253" s="46">
        <v>6.0</v>
      </c>
      <c r="J253" s="46">
        <v>7.0</v>
      </c>
      <c r="K253" s="46">
        <v>8.0</v>
      </c>
      <c r="L253" s="46">
        <v>9.0</v>
      </c>
      <c r="M253" s="47" t="s">
        <v>18</v>
      </c>
      <c r="N253" s="46">
        <v>10.0</v>
      </c>
      <c r="O253" s="46">
        <v>11.0</v>
      </c>
      <c r="P253" s="46">
        <v>12.0</v>
      </c>
      <c r="Q253" s="46">
        <v>13.0</v>
      </c>
      <c r="R253" s="46">
        <v>14.0</v>
      </c>
      <c r="S253" s="46">
        <v>15.0</v>
      </c>
      <c r="T253" s="46">
        <v>16.0</v>
      </c>
      <c r="U253" s="46">
        <v>17.0</v>
      </c>
      <c r="V253" s="46">
        <v>18.0</v>
      </c>
      <c r="W253" s="47" t="s">
        <v>18</v>
      </c>
      <c r="X253" s="418"/>
      <c r="Y253" s="419"/>
      <c r="Z253" s="419"/>
      <c r="AA253" s="419"/>
      <c r="AB253" s="419"/>
      <c r="AC253" s="419"/>
      <c r="AD253" s="419"/>
      <c r="AE253" s="419"/>
      <c r="AF253" s="420"/>
    </row>
    <row r="254" ht="13.5" customHeight="1">
      <c r="A254" s="421" t="str">
        <f t="shared" ref="A254:A258" si="286">A253</f>
        <v>PEW</v>
      </c>
      <c r="B254" s="56">
        <v>1.0</v>
      </c>
      <c r="C254" s="58" t="s">
        <v>171</v>
      </c>
      <c r="D254" s="60">
        <v>4.0</v>
      </c>
      <c r="E254" s="60">
        <v>4.0</v>
      </c>
      <c r="F254" s="60">
        <v>4.0</v>
      </c>
      <c r="G254" s="60">
        <v>4.0</v>
      </c>
      <c r="H254" s="60">
        <v>4.0</v>
      </c>
      <c r="I254" s="60">
        <v>4.0</v>
      </c>
      <c r="J254" s="60">
        <v>4.0</v>
      </c>
      <c r="K254" s="60">
        <v>5.0</v>
      </c>
      <c r="L254" s="60">
        <v>3.0</v>
      </c>
      <c r="M254" s="48">
        <f t="shared" ref="M254:M258" si="287">IF(OR(ISBLANK(C254),ISBLANK(D254),ISBLANK(E254),ISBLANK(F254),ISBLANK(G254),ISBLANK(H254),ISBLANK(I254),ISBLANK(J254),ISBLANK(K254),ISBLANK(L254)),0,SUM(D254:L254))</f>
        <v>36</v>
      </c>
      <c r="N254" s="60">
        <v>5.0</v>
      </c>
      <c r="O254" s="60">
        <v>4.0</v>
      </c>
      <c r="P254" s="60">
        <v>3.0</v>
      </c>
      <c r="Q254" s="60">
        <v>6.0</v>
      </c>
      <c r="R254" s="60">
        <v>4.0</v>
      </c>
      <c r="S254" s="60">
        <v>4.0</v>
      </c>
      <c r="T254" s="60">
        <v>2.0</v>
      </c>
      <c r="U254" s="60">
        <v>5.0</v>
      </c>
      <c r="V254" s="60">
        <v>4.0</v>
      </c>
      <c r="W254" s="48">
        <f t="shared" ref="W254:W258" si="288">IF(OR(ISBLANK(M254),ISBLANK(N254),ISBLANK(O254),ISBLANK(P254),ISBLANK(Q254),ISBLANK(R254),ISBLANK(S254),ISBLANK(T254),ISBLANK(U254),ISBLANK(V254)),0,SUM(N254:V254))</f>
        <v>37</v>
      </c>
      <c r="X254" s="64">
        <f t="shared" ref="X254:X258" si="289">M254+W254</f>
        <v>73</v>
      </c>
      <c r="Y254" s="66">
        <f t="shared" ref="Y254:Y258" si="290">W254</f>
        <v>37</v>
      </c>
      <c r="Z254" s="66">
        <f t="shared" ref="Z254:Z258" si="291">SUM(Q254:V254)</f>
        <v>25</v>
      </c>
      <c r="AA254" s="66">
        <f t="shared" ref="AA254:AA258" si="292">SUM(T254:V254)</f>
        <v>11</v>
      </c>
      <c r="AB254" s="66">
        <f t="shared" ref="AB254:AB258" si="293">V254</f>
        <v>4</v>
      </c>
      <c r="AC254" s="66">
        <f t="shared" ref="AC254:AC258" si="294">M254</f>
        <v>36</v>
      </c>
      <c r="AD254" s="66">
        <f t="shared" ref="AD254:AD258" si="295">SUM(G254:L254)</f>
        <v>24</v>
      </c>
      <c r="AE254" s="66">
        <f t="shared" ref="AE254:AE258" si="296">SUM(J254:L254)</f>
        <v>12</v>
      </c>
      <c r="AF254" s="66">
        <f t="shared" ref="AF254:AF258" si="297">L254</f>
        <v>3</v>
      </c>
    </row>
    <row r="255" ht="13.5" customHeight="1">
      <c r="A255" s="421" t="str">
        <f t="shared" si="286"/>
        <v>PEW</v>
      </c>
      <c r="B255" s="56">
        <v>2.0</v>
      </c>
      <c r="C255" s="58" t="s">
        <v>172</v>
      </c>
      <c r="D255" s="60">
        <v>4.0</v>
      </c>
      <c r="E255" s="60">
        <v>6.0</v>
      </c>
      <c r="F255" s="60">
        <v>5.0</v>
      </c>
      <c r="G255" s="60">
        <v>7.0</v>
      </c>
      <c r="H255" s="60">
        <v>3.0</v>
      </c>
      <c r="I255" s="60">
        <v>6.0</v>
      </c>
      <c r="J255" s="60">
        <v>5.0</v>
      </c>
      <c r="K255" s="60">
        <v>5.0</v>
      </c>
      <c r="L255" s="60">
        <v>4.0</v>
      </c>
      <c r="M255" s="48">
        <f t="shared" si="287"/>
        <v>45</v>
      </c>
      <c r="N255" s="60">
        <v>5.0</v>
      </c>
      <c r="O255" s="60">
        <v>5.0</v>
      </c>
      <c r="P255" s="60">
        <v>3.0</v>
      </c>
      <c r="Q255" s="60">
        <v>6.0</v>
      </c>
      <c r="R255" s="60">
        <v>6.0</v>
      </c>
      <c r="S255" s="60">
        <v>5.0</v>
      </c>
      <c r="T255" s="60">
        <v>3.0</v>
      </c>
      <c r="U255" s="60">
        <v>6.0</v>
      </c>
      <c r="V255" s="60">
        <v>5.0</v>
      </c>
      <c r="W255" s="48">
        <f t="shared" si="288"/>
        <v>44</v>
      </c>
      <c r="X255" s="68">
        <f t="shared" si="289"/>
        <v>89</v>
      </c>
      <c r="Y255" s="66">
        <f t="shared" si="290"/>
        <v>44</v>
      </c>
      <c r="Z255" s="66">
        <f t="shared" si="291"/>
        <v>31</v>
      </c>
      <c r="AA255" s="66">
        <f t="shared" si="292"/>
        <v>14</v>
      </c>
      <c r="AB255" s="66">
        <f t="shared" si="293"/>
        <v>5</v>
      </c>
      <c r="AC255" s="66">
        <f t="shared" si="294"/>
        <v>45</v>
      </c>
      <c r="AD255" s="66">
        <f t="shared" si="295"/>
        <v>30</v>
      </c>
      <c r="AE255" s="66">
        <f t="shared" si="296"/>
        <v>14</v>
      </c>
      <c r="AF255" s="66">
        <f t="shared" si="297"/>
        <v>4</v>
      </c>
    </row>
    <row r="256" ht="13.5" customHeight="1">
      <c r="A256" s="421" t="str">
        <f t="shared" si="286"/>
        <v>PEW</v>
      </c>
      <c r="B256" s="56">
        <v>3.0</v>
      </c>
      <c r="C256" s="58" t="s">
        <v>173</v>
      </c>
      <c r="D256" s="60">
        <v>4.0</v>
      </c>
      <c r="E256" s="60">
        <v>7.0</v>
      </c>
      <c r="F256" s="60">
        <v>6.0</v>
      </c>
      <c r="G256" s="60">
        <v>6.0</v>
      </c>
      <c r="H256" s="60">
        <v>3.0</v>
      </c>
      <c r="I256" s="60">
        <v>5.0</v>
      </c>
      <c r="J256" s="60">
        <v>6.0</v>
      </c>
      <c r="K256" s="60">
        <v>6.0</v>
      </c>
      <c r="L256" s="60">
        <v>2.0</v>
      </c>
      <c r="M256" s="48">
        <f t="shared" si="287"/>
        <v>45</v>
      </c>
      <c r="N256" s="60">
        <v>4.0</v>
      </c>
      <c r="O256" s="60">
        <v>6.0</v>
      </c>
      <c r="P256" s="60">
        <v>3.0</v>
      </c>
      <c r="Q256" s="60">
        <v>5.0</v>
      </c>
      <c r="R256" s="60">
        <v>5.0</v>
      </c>
      <c r="S256" s="60">
        <v>6.0</v>
      </c>
      <c r="T256" s="60">
        <v>4.0</v>
      </c>
      <c r="U256" s="60">
        <v>6.0</v>
      </c>
      <c r="V256" s="60">
        <v>4.0</v>
      </c>
      <c r="W256" s="48">
        <f t="shared" si="288"/>
        <v>43</v>
      </c>
      <c r="X256" s="68">
        <f t="shared" si="289"/>
        <v>88</v>
      </c>
      <c r="Y256" s="66">
        <f t="shared" si="290"/>
        <v>43</v>
      </c>
      <c r="Z256" s="66">
        <f t="shared" si="291"/>
        <v>30</v>
      </c>
      <c r="AA256" s="66">
        <f t="shared" si="292"/>
        <v>14</v>
      </c>
      <c r="AB256" s="66">
        <f t="shared" si="293"/>
        <v>4</v>
      </c>
      <c r="AC256" s="66">
        <f t="shared" si="294"/>
        <v>45</v>
      </c>
      <c r="AD256" s="66">
        <f t="shared" si="295"/>
        <v>28</v>
      </c>
      <c r="AE256" s="66">
        <f t="shared" si="296"/>
        <v>14</v>
      </c>
      <c r="AF256" s="66">
        <f t="shared" si="297"/>
        <v>2</v>
      </c>
    </row>
    <row r="257" ht="13.5" customHeight="1">
      <c r="A257" s="421" t="str">
        <f t="shared" si="286"/>
        <v>PEW</v>
      </c>
      <c r="B257" s="56">
        <v>4.0</v>
      </c>
      <c r="C257" s="58" t="s">
        <v>174</v>
      </c>
      <c r="D257" s="60">
        <v>5.0</v>
      </c>
      <c r="E257" s="60">
        <v>5.0</v>
      </c>
      <c r="F257" s="60">
        <v>5.0</v>
      </c>
      <c r="G257" s="60">
        <v>3.0</v>
      </c>
      <c r="H257" s="60">
        <v>4.0</v>
      </c>
      <c r="I257" s="60">
        <v>5.0</v>
      </c>
      <c r="J257" s="60">
        <v>4.0</v>
      </c>
      <c r="K257" s="60">
        <v>5.0</v>
      </c>
      <c r="L257" s="60">
        <v>5.0</v>
      </c>
      <c r="M257" s="48">
        <f t="shared" si="287"/>
        <v>41</v>
      </c>
      <c r="N257" s="60">
        <v>5.0</v>
      </c>
      <c r="O257" s="60">
        <v>4.0</v>
      </c>
      <c r="P257" s="60">
        <v>3.0</v>
      </c>
      <c r="Q257" s="60">
        <v>4.0</v>
      </c>
      <c r="R257" s="60">
        <v>5.0</v>
      </c>
      <c r="S257" s="60">
        <v>4.0</v>
      </c>
      <c r="T257" s="60">
        <v>4.0</v>
      </c>
      <c r="U257" s="60">
        <v>6.0</v>
      </c>
      <c r="V257" s="60">
        <v>6.0</v>
      </c>
      <c r="W257" s="48">
        <f t="shared" si="288"/>
        <v>41</v>
      </c>
      <c r="X257" s="68">
        <f t="shared" si="289"/>
        <v>82</v>
      </c>
      <c r="Y257" s="66">
        <f t="shared" si="290"/>
        <v>41</v>
      </c>
      <c r="Z257" s="66">
        <f t="shared" si="291"/>
        <v>29</v>
      </c>
      <c r="AA257" s="66">
        <f t="shared" si="292"/>
        <v>16</v>
      </c>
      <c r="AB257" s="66">
        <f t="shared" si="293"/>
        <v>6</v>
      </c>
      <c r="AC257" s="66">
        <f t="shared" si="294"/>
        <v>41</v>
      </c>
      <c r="AD257" s="66">
        <f t="shared" si="295"/>
        <v>26</v>
      </c>
      <c r="AE257" s="66">
        <f t="shared" si="296"/>
        <v>14</v>
      </c>
      <c r="AF257" s="66">
        <f t="shared" si="297"/>
        <v>5</v>
      </c>
    </row>
    <row r="258" ht="13.5" customHeight="1">
      <c r="A258" s="421" t="str">
        <f t="shared" si="286"/>
        <v>PEW</v>
      </c>
      <c r="B258" s="56">
        <v>5.0</v>
      </c>
      <c r="C258" s="58" t="s">
        <v>175</v>
      </c>
      <c r="D258" s="60">
        <v>4.0</v>
      </c>
      <c r="E258" s="60">
        <v>7.0</v>
      </c>
      <c r="F258" s="60">
        <v>4.0</v>
      </c>
      <c r="G258" s="60">
        <v>6.0</v>
      </c>
      <c r="H258" s="60">
        <v>4.0</v>
      </c>
      <c r="I258" s="60">
        <v>6.0</v>
      </c>
      <c r="J258" s="60">
        <v>5.0</v>
      </c>
      <c r="K258" s="60">
        <v>5.0</v>
      </c>
      <c r="L258" s="60">
        <v>4.0</v>
      </c>
      <c r="M258" s="48">
        <f t="shared" si="287"/>
        <v>45</v>
      </c>
      <c r="N258" s="60">
        <v>4.0</v>
      </c>
      <c r="O258" s="60">
        <v>4.0</v>
      </c>
      <c r="P258" s="60">
        <v>3.0</v>
      </c>
      <c r="Q258" s="60">
        <v>5.0</v>
      </c>
      <c r="R258" s="60">
        <v>5.0</v>
      </c>
      <c r="S258" s="60">
        <v>5.0</v>
      </c>
      <c r="T258" s="60">
        <v>4.0</v>
      </c>
      <c r="U258" s="60">
        <v>6.0</v>
      </c>
      <c r="V258" s="60">
        <v>5.0</v>
      </c>
      <c r="W258" s="48">
        <f t="shared" si="288"/>
        <v>41</v>
      </c>
      <c r="X258" s="68">
        <f t="shared" si="289"/>
        <v>86</v>
      </c>
      <c r="Y258" s="66">
        <f t="shared" si="290"/>
        <v>41</v>
      </c>
      <c r="Z258" s="66">
        <f t="shared" si="291"/>
        <v>30</v>
      </c>
      <c r="AA258" s="66">
        <f t="shared" si="292"/>
        <v>15</v>
      </c>
      <c r="AB258" s="66">
        <f t="shared" si="293"/>
        <v>5</v>
      </c>
      <c r="AC258" s="66">
        <f t="shared" si="294"/>
        <v>45</v>
      </c>
      <c r="AD258" s="66">
        <f t="shared" si="295"/>
        <v>30</v>
      </c>
      <c r="AE258" s="66">
        <f t="shared" si="296"/>
        <v>14</v>
      </c>
      <c r="AF258" s="66">
        <f t="shared" si="297"/>
        <v>4</v>
      </c>
    </row>
    <row r="259">
      <c r="A259" s="78" t="s">
        <v>24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16"/>
      <c r="M259" s="77">
        <f>IF(OR(M254=0,M255=0,M256=0,M257=0,M258=0),0,AC259)</f>
        <v>45</v>
      </c>
      <c r="N259" s="78" t="s">
        <v>24</v>
      </c>
      <c r="O259" s="8"/>
      <c r="P259" s="8"/>
      <c r="Q259" s="8"/>
      <c r="R259" s="8"/>
      <c r="S259" s="8"/>
      <c r="T259" s="8"/>
      <c r="U259" s="8"/>
      <c r="V259" s="16"/>
      <c r="W259" s="77">
        <f>IF(OR(W254=0,W255=0,W256=0,W257=0,W258=0),0,Y259)</f>
        <v>44</v>
      </c>
      <c r="X259" s="68">
        <f>IF(OR(X254=0,X255=0,X256=0,X257=0,X258=0),0,MAX(X254:X258))</f>
        <v>89</v>
      </c>
      <c r="Y259" s="422">
        <f>MAX(IF($X254=$X259,Y254,0),IF(X255=X259,Y255,0),IF(X256=X259,Y256,0),IF(X257=X259,Y257,0),IF(X258=X259,Y258,0))</f>
        <v>44</v>
      </c>
      <c r="Z259" s="423">
        <f>MAX(IF(AND($X254=$X259,$Y254=$Y259),$Z254,0),IF(AND($X255=$X259,$Y255=$Y259),$Z255,0),IF(AND($X256=$X259,$Y256=$Y259),$Z256,0),IF(AND($X257=$X259,$Y257=$Y259),$Z257,0),IF(AND($X258=$X259,$Y258=$Y259),$Z258,0))</f>
        <v>31</v>
      </c>
      <c r="AA259" s="423">
        <f>MAX(IF(AND($X254=$X259,$Y254=$Y259,$Z254=$Z259),$AA254,0),IF(AND($X255=$X259,$Y255=$Y259,$Z255=$Z259),$AA255,0),IF(AND($X256=$X259,$Y256=$Y259,$Z256=$Z259),$AA256,0),IF(AND($X257=$X259,$Y257=$Y259,$Z257=$Z259),$AA257,0),IF(AND($X258=$X259,$Y258=$Y259,$Z258=$Z259),$AA258,0))</f>
        <v>14</v>
      </c>
      <c r="AB259" s="423">
        <f>MAX(IF(AND($X254=$X259,$Y254=$Y259,$Z254=$Z259,$AA254=$AA259),$AB254,0),IF(AND($X255=$X259,$Y255=$Y259,$Z255=$Z259,$AA255=$AA259),$AB255,0),IF(AND($X256=$X259,$Y256=$Y259,$Z256=$Z259,$AA256=$AA259),$AB256,0),IF(AND($X257=$X259,$Y257=$Y259,$Z257=$Z259,$AA257=$AA259),$AB257,0),IF(AND($X258=$X259,$Y258=$Y259,$Z258=$Z259,$AA258=$AA259),$AB258,0))</f>
        <v>5</v>
      </c>
      <c r="AC259" s="423">
        <f>MAX(IF(AND($X254=$X259,$Y254=$Y259,$Z254=$Z259,$AA254=$AA259,$AB254=$AB259),$AC254,0),IF(AND($X255=$X259,$Y255=$Y259,$Z255=$Z259,$AA255=$AA259,$AB255=$AB259),$AC255,0),IF(AND($X256=$X259,$Y256=$Y259,$Z256=$Z259,$AA256=$AA259,$AB256=$AB259),$AC256,0),IF(AND($X257=$X259,$Y257=$Y259,$Z257=$Z259,$AA257=$AA259,$AB257=$AB259),$AC257,0),IF(AND($X258=$X259,$Y258=$Y259,$Z258=$Z259,$AA258=$AA259,$AB258=$AB259),$AC258,0))</f>
        <v>45</v>
      </c>
      <c r="AD259" s="423">
        <f>MAX(IF(AND($X254=$X259,$Y254=$Y259,$Z254=$Z259,$AA254=$AA259,$AB254=$AB259,$AC254=$AC259),$AD254,0),IF(AND($X255=$X259,$Y255=$Y259,$Z255=$Z259,$AA255=$AA259,$AB255=$AB259,$AC255=$AC259),$AD255,0),IF(AND($X256=$X259,$Y256=$Y259,$Z256=$Z259,$AA256=$AA259,$AB256=$AB259,$AC256=$AC259),$AD256,0),IF(AND($X257=$X259,$Y257=$Y259,$Z257=$Z259,$AA257=$AA259,$AB257=$AB259,$AC257=$AC259),$AD257,0),IF(AND($X258=$X259,$Y258=$Y259,$Z258=$Z259,$AA258=$AA259,$AB258=$AB259,$AC258=$AC259),$AD258,0))</f>
        <v>30</v>
      </c>
      <c r="AE259" s="423">
        <f>MAX(IF(AND($X254=$X259,$Y254=$Y259,$Z254=$Z259,$AA254=$AA259,$AB254=$AB259,$AC254=$AC259,$AD254=$AD259),$AE254,0),IF(AND($X255=$X259,$Y255=$Y259,$Z255=$Z259,$AA255=$AA259,$AB255=$AB259,$AC255=$AC259,$AD255=$AD259),$AE255,0),IF(AND($X256=$X259,$Y256=$Y259,$Z256=$Z259,$AA256=$AA259,$AB256=$AB259,$AC256=$AC259,$AD256=$AD259),$AE256,0),IF(AND($X257=$X259,$Y257=$Y259,$Z257=$Z259,$AA257=$AA259,$AB257=$AB259,$AC257=$AC259,$AD257=$AD259),$AE257,0),IF(AND($X258=$X259,$Y258=$Y259,$Z258=$Z259,$AA258=$AA259,$AB258=$AB259,$AC258=$AC259,$AD258=$AD259),$AE258,0))</f>
        <v>14</v>
      </c>
      <c r="AF259" s="424">
        <f>MAX(IF(AND($X254=$X259,$Y254=$Y259,$Z254=$Z259,$AA254=$AA259,$AB254=$AB259,$AC254=$AC259,$AD254=$AD259,$AE254=$AE259),$AF254,0),IF(AND($X255=$X259,$Y255=$Y259,$Z255=$Z259,$AA255=$AA259,$AB255=$AB259,$AC255=$AC259,$AD255=$AD259,$AE255=$AE259),$AF255,0),IF(AND($X256=$X259,$Y256=$Y259,$Z256=$Z259,$AA256=$AA259,$AB256=$AB259,$AC256=$AC259,$AD256=$AD259,$AE256=$AE259),$AF256,0),IF(AND($X257=$X259,$Y257=$Y259,$Z257=$Z259,$AA257=$AA259,$AB257=$AB259,$AC257=$AC259,$AD257=$AD259,$AE257=$AE259),$AF257,0),IF(AND($X258=$X259,$Y258=$Y259,$Z258=$Z259,$AA258=$AA259,$AB258=$AB259,$AC258=$AC259,$AD258=$AD259,$AE258=$AE259),$AF258,0))</f>
        <v>4</v>
      </c>
    </row>
    <row r="260" ht="14.25" customHeight="1">
      <c r="A260" s="425" t="s">
        <v>18</v>
      </c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16"/>
      <c r="M260" s="94">
        <f>SUM(M254:M258)-M259</f>
        <v>167</v>
      </c>
      <c r="N260" s="425" t="s">
        <v>18</v>
      </c>
      <c r="O260" s="8"/>
      <c r="P260" s="8"/>
      <c r="Q260" s="8"/>
      <c r="R260" s="8"/>
      <c r="S260" s="8"/>
      <c r="T260" s="8"/>
      <c r="U260" s="8"/>
      <c r="V260" s="16"/>
      <c r="W260" s="94">
        <f t="shared" ref="W260:AF260" si="298">SUM(W254:W258)-W259</f>
        <v>162</v>
      </c>
      <c r="X260" s="95">
        <f t="shared" si="298"/>
        <v>329</v>
      </c>
      <c r="Y260" s="426">
        <f t="shared" si="298"/>
        <v>162</v>
      </c>
      <c r="Z260" s="427">
        <f t="shared" si="298"/>
        <v>114</v>
      </c>
      <c r="AA260" s="427">
        <f t="shared" si="298"/>
        <v>56</v>
      </c>
      <c r="AB260" s="427">
        <f t="shared" si="298"/>
        <v>19</v>
      </c>
      <c r="AC260" s="427">
        <f t="shared" si="298"/>
        <v>167</v>
      </c>
      <c r="AD260" s="427">
        <f t="shared" si="298"/>
        <v>108</v>
      </c>
      <c r="AE260" s="427">
        <f t="shared" si="298"/>
        <v>54</v>
      </c>
      <c r="AF260" s="428">
        <f t="shared" si="298"/>
        <v>14</v>
      </c>
    </row>
  </sheetData>
  <mergeCells count="193">
    <mergeCell ref="A106:L106"/>
    <mergeCell ref="B100:C100"/>
    <mergeCell ref="A93:AF93"/>
    <mergeCell ref="AD95:AD99"/>
    <mergeCell ref="AA95:AA99"/>
    <mergeCell ref="AB95:AB99"/>
    <mergeCell ref="Y94:AF94"/>
    <mergeCell ref="Z95:Z99"/>
    <mergeCell ref="AC95:AC99"/>
    <mergeCell ref="A94:W95"/>
    <mergeCell ref="A107:L107"/>
    <mergeCell ref="A88:L88"/>
    <mergeCell ref="N80:V80"/>
    <mergeCell ref="N79:V79"/>
    <mergeCell ref="N88:V88"/>
    <mergeCell ref="N89:V89"/>
    <mergeCell ref="N106:V106"/>
    <mergeCell ref="A49:W50"/>
    <mergeCell ref="AF5:AF9"/>
    <mergeCell ref="AE5:AE9"/>
    <mergeCell ref="N43:V43"/>
    <mergeCell ref="N16:V16"/>
    <mergeCell ref="X94:X99"/>
    <mergeCell ref="B118:C118"/>
    <mergeCell ref="A116:L116"/>
    <mergeCell ref="A43:L43"/>
    <mergeCell ref="B82:C82"/>
    <mergeCell ref="A115:L115"/>
    <mergeCell ref="N116:V116"/>
    <mergeCell ref="N115:V115"/>
    <mergeCell ref="A91:AF92"/>
    <mergeCell ref="A89:L89"/>
    <mergeCell ref="AF95:AF99"/>
    <mergeCell ref="AE95:AE99"/>
    <mergeCell ref="Y95:Y99"/>
    <mergeCell ref="Y5:Y9"/>
    <mergeCell ref="X4:X9"/>
    <mergeCell ref="Y50:Y54"/>
    <mergeCell ref="X49:X54"/>
    <mergeCell ref="N25:V25"/>
    <mergeCell ref="AB5:AB9"/>
    <mergeCell ref="Z5:Z9"/>
    <mergeCell ref="AA5:AA9"/>
    <mergeCell ref="A3:AF3"/>
    <mergeCell ref="A1:AF2"/>
    <mergeCell ref="A4:W5"/>
    <mergeCell ref="Y4:AF4"/>
    <mergeCell ref="N133:V133"/>
    <mergeCell ref="N125:V125"/>
    <mergeCell ref="Y140:Y144"/>
    <mergeCell ref="A138:AF138"/>
    <mergeCell ref="A139:W140"/>
    <mergeCell ref="N107:V107"/>
    <mergeCell ref="A134:L134"/>
    <mergeCell ref="N134:V134"/>
    <mergeCell ref="A136:AF137"/>
    <mergeCell ref="B109:C109"/>
    <mergeCell ref="A133:L133"/>
    <mergeCell ref="N124:V124"/>
    <mergeCell ref="N61:V61"/>
    <mergeCell ref="N71:V71"/>
    <mergeCell ref="N70:V70"/>
    <mergeCell ref="N62:V62"/>
    <mergeCell ref="N26:V26"/>
    <mergeCell ref="N34:V34"/>
    <mergeCell ref="A79:L79"/>
    <mergeCell ref="A80:L80"/>
    <mergeCell ref="N35:V35"/>
    <mergeCell ref="N44:V44"/>
    <mergeCell ref="A48:AF48"/>
    <mergeCell ref="A46:AF47"/>
    <mergeCell ref="A61:L61"/>
    <mergeCell ref="A71:L71"/>
    <mergeCell ref="A70:L70"/>
    <mergeCell ref="A62:L62"/>
    <mergeCell ref="B73:C73"/>
    <mergeCell ref="B64:C64"/>
    <mergeCell ref="B55:C55"/>
    <mergeCell ref="A34:L34"/>
    <mergeCell ref="A35:L35"/>
    <mergeCell ref="AE230:AE234"/>
    <mergeCell ref="AD185:AD189"/>
    <mergeCell ref="AD230:AD234"/>
    <mergeCell ref="AC140:AC144"/>
    <mergeCell ref="AB140:AB144"/>
    <mergeCell ref="Z230:Z234"/>
    <mergeCell ref="AA230:AA234"/>
    <mergeCell ref="AF230:AF234"/>
    <mergeCell ref="Y230:Y234"/>
    <mergeCell ref="AC5:AC9"/>
    <mergeCell ref="AD5:AD9"/>
    <mergeCell ref="AE50:AE54"/>
    <mergeCell ref="AB50:AB54"/>
    <mergeCell ref="Y49:AF49"/>
    <mergeCell ref="AF140:AF144"/>
    <mergeCell ref="Y229:AF229"/>
    <mergeCell ref="Y139:AF139"/>
    <mergeCell ref="AE185:AE189"/>
    <mergeCell ref="AF185:AF189"/>
    <mergeCell ref="Z140:Z144"/>
    <mergeCell ref="AA140:AA144"/>
    <mergeCell ref="N151:V151"/>
    <mergeCell ref="X139:X144"/>
    <mergeCell ref="N152:V152"/>
    <mergeCell ref="AD140:AD144"/>
    <mergeCell ref="AE140:AE144"/>
    <mergeCell ref="Y185:Y189"/>
    <mergeCell ref="Y184:AF184"/>
    <mergeCell ref="N197:V197"/>
    <mergeCell ref="N205:V205"/>
    <mergeCell ref="N206:V206"/>
    <mergeCell ref="N215:V215"/>
    <mergeCell ref="N214:V214"/>
    <mergeCell ref="N223:V223"/>
    <mergeCell ref="N224:V224"/>
    <mergeCell ref="N161:V161"/>
    <mergeCell ref="N160:V160"/>
    <mergeCell ref="N259:V259"/>
    <mergeCell ref="N260:V260"/>
    <mergeCell ref="AB230:AB234"/>
    <mergeCell ref="AC230:AC234"/>
    <mergeCell ref="N251:V251"/>
    <mergeCell ref="N250:V250"/>
    <mergeCell ref="N241:V241"/>
    <mergeCell ref="N242:V242"/>
    <mergeCell ref="X229:X234"/>
    <mergeCell ref="A214:L214"/>
    <mergeCell ref="A215:L215"/>
    <mergeCell ref="N196:V196"/>
    <mergeCell ref="A229:W230"/>
    <mergeCell ref="A228:AF228"/>
    <mergeCell ref="A226:AF227"/>
    <mergeCell ref="A223:L223"/>
    <mergeCell ref="A224:L224"/>
    <mergeCell ref="B199:C199"/>
    <mergeCell ref="Z185:Z189"/>
    <mergeCell ref="AA185:AA189"/>
    <mergeCell ref="N178:V178"/>
    <mergeCell ref="N170:V170"/>
    <mergeCell ref="N169:V169"/>
    <mergeCell ref="N179:V179"/>
    <mergeCell ref="X184:X189"/>
    <mergeCell ref="B235:C235"/>
    <mergeCell ref="B217:C217"/>
    <mergeCell ref="B172:C172"/>
    <mergeCell ref="B208:C208"/>
    <mergeCell ref="B253:C253"/>
    <mergeCell ref="B244:C244"/>
    <mergeCell ref="A205:L205"/>
    <mergeCell ref="A206:L206"/>
    <mergeCell ref="A178:L178"/>
    <mergeCell ref="A170:L170"/>
    <mergeCell ref="A169:L169"/>
    <mergeCell ref="AC185:AC189"/>
    <mergeCell ref="AB185:AB189"/>
    <mergeCell ref="A179:L179"/>
    <mergeCell ref="A183:AF183"/>
    <mergeCell ref="A181:AF182"/>
    <mergeCell ref="A184:W185"/>
    <mergeCell ref="B190:C190"/>
    <mergeCell ref="A196:L196"/>
    <mergeCell ref="A197:L197"/>
    <mergeCell ref="A241:L241"/>
    <mergeCell ref="A242:L242"/>
    <mergeCell ref="A251:L251"/>
    <mergeCell ref="A250:L250"/>
    <mergeCell ref="A260:L260"/>
    <mergeCell ref="A259:L259"/>
    <mergeCell ref="AF50:AF54"/>
    <mergeCell ref="AD50:AD54"/>
    <mergeCell ref="AC50:AC54"/>
    <mergeCell ref="Z50:Z54"/>
    <mergeCell ref="AA50:AA54"/>
    <mergeCell ref="B10:C10"/>
    <mergeCell ref="B19:C19"/>
    <mergeCell ref="B28:C28"/>
    <mergeCell ref="A26:L26"/>
    <mergeCell ref="A44:L44"/>
    <mergeCell ref="B37:C37"/>
    <mergeCell ref="A17:L17"/>
    <mergeCell ref="N17:V17"/>
    <mergeCell ref="A16:L16"/>
    <mergeCell ref="A25:L25"/>
    <mergeCell ref="B154:C154"/>
    <mergeCell ref="B145:C145"/>
    <mergeCell ref="B163:C163"/>
    <mergeCell ref="B127:C127"/>
    <mergeCell ref="A124:L124"/>
    <mergeCell ref="A125:L125"/>
    <mergeCell ref="A152:L152"/>
    <mergeCell ref="A161:L161"/>
    <mergeCell ref="A160:L160"/>
    <mergeCell ref="A151:L151"/>
  </mergeCells>
  <dataValidations>
    <dataValidation type="decimal" operator="greaterThan" allowBlank="1" showDropDown="1" showErrorMessage="1" sqref="D11:L15 N11:V15 D20:L24 N20:V24 D29:L33 N29:V33 D38:L42 N38:V42 D56:L60 N56:V60 D65:L69 N65:V69 D74:L78 N74:V78 D83:L87 N83:V87 D101:L105 N101:V105 D110:L114 N110:V114 D119:L123 N119:V123 D128:L132 N128:V132 D146:L150 N146:V150 D155:L159 N155:V159 D164:L168 N164:V168 D173:L177 N173:V177 D191:L195 N191:V195 D200:L204 N200:V204 D209:L213 N209:V213 D218:L222 N218:V222 D236:L240 N236:V240 D245:L249 N245:V249 D254:L258 N254:V258">
      <formula1>0.0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5.57"/>
    <col customWidth="1" min="2" max="2" width="3.57"/>
    <col customWidth="1" min="3" max="3" width="21.57"/>
    <col customWidth="1" min="4" max="12" width="4.57"/>
    <col customWidth="1" min="13" max="13" width="5.57"/>
    <col customWidth="1" min="14" max="22" width="4.57"/>
    <col customWidth="1" min="23" max="24" width="5.57"/>
    <col customWidth="1" min="25" max="33" width="4.57"/>
  </cols>
  <sheetData>
    <row r="1">
      <c r="A1" s="3" t="str">
        <f>'Score Sheet (ENTER DATA)'!A1</f>
        <v>The Legend at Merrill Hills Invite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>
      <c r="A3" s="10">
        <v>42854.0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>
      <c r="A4" s="1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5" t="str">
        <f>'Score Sheet (ENTER DATA)'!X4</f>
        <v>GRAND TOTAL</v>
      </c>
      <c r="Y4" s="21" t="str">
        <f>'Score Sheet (ENTER DATA)'!Y4</f>
        <v>TIE BREAKER CRITERIA</v>
      </c>
      <c r="Z4" s="8"/>
      <c r="AA4" s="8"/>
      <c r="AB4" s="8"/>
      <c r="AC4" s="8"/>
      <c r="AD4" s="8"/>
      <c r="AE4" s="8"/>
      <c r="AF4" s="16"/>
      <c r="AG4" s="23" t="s">
        <v>8</v>
      </c>
    </row>
    <row r="5">
      <c r="A5" s="24"/>
      <c r="X5" s="18"/>
      <c r="Y5" s="25" t="str">
        <f>'Score Sheet (ENTER DATA)'!Y5</f>
        <v>HOLES 10-18</v>
      </c>
      <c r="Z5" s="25" t="str">
        <f>'Score Sheet (ENTER DATA)'!Z5</f>
        <v>HOLES 13-18</v>
      </c>
      <c r="AA5" s="25" t="str">
        <f>'Score Sheet (ENTER DATA)'!AA5</f>
        <v>HOLES 16-18</v>
      </c>
      <c r="AB5" s="25" t="str">
        <f>'Score Sheet (ENTER DATA)'!AB5</f>
        <v>HOLE 18</v>
      </c>
      <c r="AC5" s="25" t="str">
        <f>'Score Sheet (ENTER DATA)'!AC5</f>
        <v>HOLES 1-9</v>
      </c>
      <c r="AD5" s="25" t="str">
        <f>'Score Sheet (ENTER DATA)'!AD5</f>
        <v>HOLES 4-9</v>
      </c>
      <c r="AE5" s="25" t="str">
        <f>'Score Sheet (ENTER DATA)'!AE5</f>
        <v>HOLES 7-9</v>
      </c>
      <c r="AF5" s="25" t="str">
        <f>'Score Sheet (ENTER DATA)'!AF5</f>
        <v>HOLE 9</v>
      </c>
      <c r="AG5" s="18"/>
    </row>
    <row r="6">
      <c r="A6" s="24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>
      <c r="A7" s="24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>
      <c r="A8" s="24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>
      <c r="A9" s="24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ht="14.25" customHeight="1">
      <c r="A11" s="36" t="str">
        <f>IF(ISBLANK('Score Sheet (ENTER DATA)'!C101),"",'Score Sheet (ENTER DATA)'!A101)</f>
        <v>LGB</v>
      </c>
      <c r="B11" s="38">
        <f>IF(ISBLANK('Score Sheet (ENTER DATA)'!C101),"",'Score Sheet (ENTER DATA)'!B101)</f>
        <v>1</v>
      </c>
      <c r="C11" s="40" t="str">
        <f>IF(ISBLANK('Score Sheet (ENTER DATA)'!C101),"",'Score Sheet (ENTER DATA)'!C101)</f>
        <v>Blake Wisdom</v>
      </c>
      <c r="D11" s="38">
        <f>IF(ISBLANK('Score Sheet (ENTER DATA)'!D101),"",'Score Sheet (ENTER DATA)'!D101)</f>
        <v>4</v>
      </c>
      <c r="E11" s="38">
        <f>IF(ISBLANK('Score Sheet (ENTER DATA)'!E101),"",'Score Sheet (ENTER DATA)'!E101)</f>
        <v>4</v>
      </c>
      <c r="F11" s="38">
        <f>IF(ISBLANK('Score Sheet (ENTER DATA)'!F101),"",'Score Sheet (ENTER DATA)'!F101)</f>
        <v>4</v>
      </c>
      <c r="G11" s="38">
        <f>IF(ISBLANK('Score Sheet (ENTER DATA)'!G101),"",'Score Sheet (ENTER DATA)'!G101)</f>
        <v>3</v>
      </c>
      <c r="H11" s="38">
        <f>IF(ISBLANK('Score Sheet (ENTER DATA)'!H101),"",'Score Sheet (ENTER DATA)'!H101)</f>
        <v>3</v>
      </c>
      <c r="I11" s="38">
        <f>IF(ISBLANK('Score Sheet (ENTER DATA)'!I101),"",'Score Sheet (ENTER DATA)'!I101)</f>
        <v>4</v>
      </c>
      <c r="J11" s="38">
        <f>IF(ISBLANK('Score Sheet (ENTER DATA)'!J101),"",'Score Sheet (ENTER DATA)'!J101)</f>
        <v>4</v>
      </c>
      <c r="K11" s="38">
        <f>IF(ISBLANK('Score Sheet (ENTER DATA)'!K101),"",'Score Sheet (ENTER DATA)'!K101)</f>
        <v>5</v>
      </c>
      <c r="L11" s="38">
        <f>IF(ISBLANK('Score Sheet (ENTER DATA)'!L101),"",'Score Sheet (ENTER DATA)'!L101)</f>
        <v>3</v>
      </c>
      <c r="M11" s="48">
        <f>IF('Score Sheet (ENTER DATA)'!M101=0,"",'Score Sheet (ENTER DATA)'!M101)</f>
        <v>34</v>
      </c>
      <c r="N11" s="38">
        <f>IF(ISBLANK('Score Sheet (ENTER DATA)'!N101),"",'Score Sheet (ENTER DATA)'!N101)</f>
        <v>3</v>
      </c>
      <c r="O11" s="38">
        <f>IF(ISBLANK('Score Sheet (ENTER DATA)'!O101),"",'Score Sheet (ENTER DATA)'!O101)</f>
        <v>4</v>
      </c>
      <c r="P11" s="38">
        <f>IF(ISBLANK('Score Sheet (ENTER DATA)'!P101),"",'Score Sheet (ENTER DATA)'!P101)</f>
        <v>3</v>
      </c>
      <c r="Q11" s="38">
        <f>IF(ISBLANK('Score Sheet (ENTER DATA)'!Q101),"",'Score Sheet (ENTER DATA)'!Q101)</f>
        <v>4</v>
      </c>
      <c r="R11" s="38">
        <f>IF(ISBLANK('Score Sheet (ENTER DATA)'!R101),"",'Score Sheet (ENTER DATA)'!R101)</f>
        <v>5</v>
      </c>
      <c r="S11" s="38">
        <f>IF(ISBLANK('Score Sheet (ENTER DATA)'!S101),"",'Score Sheet (ENTER DATA)'!S101)</f>
        <v>4</v>
      </c>
      <c r="T11" s="38">
        <f>IF(ISBLANK('Score Sheet (ENTER DATA)'!T101),"",'Score Sheet (ENTER DATA)'!T101)</f>
        <v>2</v>
      </c>
      <c r="U11" s="38">
        <f>IF(ISBLANK('Score Sheet (ENTER DATA)'!U101),"",'Score Sheet (ENTER DATA)'!U101)</f>
        <v>5</v>
      </c>
      <c r="V11" s="38">
        <f>IF(ISBLANK('Score Sheet (ENTER DATA)'!V101),"",'Score Sheet (ENTER DATA)'!V101)</f>
        <v>4</v>
      </c>
      <c r="W11" s="53">
        <f>IF('Score Sheet (ENTER DATA)'!W101=0,"",'Score Sheet (ENTER DATA)'!W101)</f>
        <v>34</v>
      </c>
      <c r="X11" s="55">
        <f>IF('Score Sheet (ENTER DATA)'!X101=0,"",'Score Sheet (ENTER DATA)'!X101)</f>
        <v>68</v>
      </c>
      <c r="Y11" s="38">
        <f>IF('Score Sheet (ENTER DATA)'!Y101=0,"",'Score Sheet (ENTER DATA)'!Y101)</f>
        <v>34</v>
      </c>
      <c r="Z11" s="38">
        <f>IF('Score Sheet (ENTER DATA)'!Z101=0,"",'Score Sheet (ENTER DATA)'!Z101)</f>
        <v>24</v>
      </c>
      <c r="AA11" s="38">
        <f>IF('Score Sheet (ENTER DATA)'!AA101=0,"",'Score Sheet (ENTER DATA)'!AA101)</f>
        <v>11</v>
      </c>
      <c r="AB11" s="38">
        <f>IF('Score Sheet (ENTER DATA)'!AB101=0,"",'Score Sheet (ENTER DATA)'!AB101)</f>
        <v>4</v>
      </c>
      <c r="AC11" s="38">
        <f>IF('Score Sheet (ENTER DATA)'!AC101=0,"",'Score Sheet (ENTER DATA)'!AC101)</f>
        <v>34</v>
      </c>
      <c r="AD11" s="38">
        <f>IF('Score Sheet (ENTER DATA)'!AD101=0,"",'Score Sheet (ENTER DATA)'!AD101)</f>
        <v>22</v>
      </c>
      <c r="AE11" s="38">
        <f>IF('Score Sheet (ENTER DATA)'!AE101=0,"",'Score Sheet (ENTER DATA)'!AE101)</f>
        <v>12</v>
      </c>
      <c r="AF11" s="38">
        <f>IF('Score Sheet (ENTER DATA)'!AF101=0,"",'Score Sheet (ENTER DATA)'!AF101)</f>
        <v>3</v>
      </c>
      <c r="AG11" s="59"/>
    </row>
    <row r="12" ht="14.25" customHeight="1">
      <c r="A12" s="62" t="str">
        <f>IF(ISBLANK('Score Sheet (ENTER DATA)'!C254),"",'Score Sheet (ENTER DATA)'!A254)</f>
        <v>PEW</v>
      </c>
      <c r="B12" s="38">
        <f>IF(ISBLANK('Score Sheet (ENTER DATA)'!D254),"",'Score Sheet (ENTER DATA)'!B254)</f>
        <v>1</v>
      </c>
      <c r="C12" s="40" t="str">
        <f>IF(ISBLANK('Score Sheet (ENTER DATA)'!E254),"",'Score Sheet (ENTER DATA)'!C254)</f>
        <v>Andrew Clement</v>
      </c>
      <c r="D12" s="38">
        <f>IF(ISBLANK('Score Sheet (ENTER DATA)'!F254),"",'Score Sheet (ENTER DATA)'!D254)</f>
        <v>4</v>
      </c>
      <c r="E12" s="38">
        <f>IF(ISBLANK('Score Sheet (ENTER DATA)'!G254),"",'Score Sheet (ENTER DATA)'!E254)</f>
        <v>4</v>
      </c>
      <c r="F12" s="38">
        <f>IF(ISBLANK('Score Sheet (ENTER DATA)'!H254),"",'Score Sheet (ENTER DATA)'!F254)</f>
        <v>4</v>
      </c>
      <c r="G12" s="38">
        <f>IF(ISBLANK('Score Sheet (ENTER DATA)'!I254),"",'Score Sheet (ENTER DATA)'!G254)</f>
        <v>4</v>
      </c>
      <c r="H12" s="38">
        <f>IF(ISBLANK('Score Sheet (ENTER DATA)'!J254),"",'Score Sheet (ENTER DATA)'!H254)</f>
        <v>4</v>
      </c>
      <c r="I12" s="38">
        <f>IF(ISBLANK('Score Sheet (ENTER DATA)'!K254),"",'Score Sheet (ENTER DATA)'!I254)</f>
        <v>4</v>
      </c>
      <c r="J12" s="38">
        <f>IF(ISBLANK('Score Sheet (ENTER DATA)'!L254),"",'Score Sheet (ENTER DATA)'!J254)</f>
        <v>4</v>
      </c>
      <c r="K12" s="38">
        <f>IF(ISBLANK('Score Sheet (ENTER DATA)'!M254),"",'Score Sheet (ENTER DATA)'!K254)</f>
        <v>5</v>
      </c>
      <c r="L12" s="38">
        <f>IF(ISBLANK('Score Sheet (ENTER DATA)'!N254),"",'Score Sheet (ENTER DATA)'!L254)</f>
        <v>3</v>
      </c>
      <c r="M12" s="48">
        <f>IF(ISBLANK('Score Sheet (ENTER DATA)'!O254),"",'Score Sheet (ENTER DATA)'!M254)</f>
        <v>36</v>
      </c>
      <c r="N12" s="38">
        <f>IF(ISBLANK('Score Sheet (ENTER DATA)'!P254),"",'Score Sheet (ENTER DATA)'!N254)</f>
        <v>5</v>
      </c>
      <c r="O12" s="38">
        <f>IF(ISBLANK('Score Sheet (ENTER DATA)'!Q254),"",'Score Sheet (ENTER DATA)'!O254)</f>
        <v>4</v>
      </c>
      <c r="P12" s="38">
        <f>IF(ISBLANK('Score Sheet (ENTER DATA)'!R254),"",'Score Sheet (ENTER DATA)'!P254)</f>
        <v>3</v>
      </c>
      <c r="Q12" s="38">
        <f>IF(ISBLANK('Score Sheet (ENTER DATA)'!S254),"",'Score Sheet (ENTER DATA)'!Q254)</f>
        <v>6</v>
      </c>
      <c r="R12" s="38">
        <f>IF(ISBLANK('Score Sheet (ENTER DATA)'!T254),"",'Score Sheet (ENTER DATA)'!R254)</f>
        <v>4</v>
      </c>
      <c r="S12" s="38">
        <f>IF(ISBLANK('Score Sheet (ENTER DATA)'!U254),"",'Score Sheet (ENTER DATA)'!S254)</f>
        <v>4</v>
      </c>
      <c r="T12" s="38">
        <f>IF(ISBLANK('Score Sheet (ENTER DATA)'!V254),"",'Score Sheet (ENTER DATA)'!T254)</f>
        <v>2</v>
      </c>
      <c r="U12" s="38">
        <f>IF(ISBLANK('Score Sheet (ENTER DATA)'!W254),"",'Score Sheet (ENTER DATA)'!U254)</f>
        <v>5</v>
      </c>
      <c r="V12" s="38">
        <f>IF(ISBLANK('Score Sheet (ENTER DATA)'!X254),"",'Score Sheet (ENTER DATA)'!V254)</f>
        <v>4</v>
      </c>
      <c r="W12" s="53">
        <f>IF(ISBLANK('Score Sheet (ENTER DATA)'!Y254),"",'Score Sheet (ENTER DATA)'!W254)</f>
        <v>37</v>
      </c>
      <c r="X12" s="55">
        <f>IF(ISBLANK('Score Sheet (ENTER DATA)'!Z254),"",'Score Sheet (ENTER DATA)'!X254)</f>
        <v>73</v>
      </c>
      <c r="Y12" s="38">
        <f>IF(ISBLANK('Score Sheet (ENTER DATA)'!AA254),"",'Score Sheet (ENTER DATA)'!Y254)</f>
        <v>37</v>
      </c>
      <c r="Z12" s="38">
        <f>IF(ISBLANK('Score Sheet (ENTER DATA)'!AB254),"",'Score Sheet (ENTER DATA)'!Z254)</f>
        <v>25</v>
      </c>
      <c r="AA12" s="38">
        <f>IF(ISBLANK('Score Sheet (ENTER DATA)'!AC254),"",'Score Sheet (ENTER DATA)'!AA254)</f>
        <v>11</v>
      </c>
      <c r="AB12" s="38">
        <f>IF(ISBLANK('Score Sheet (ENTER DATA)'!AD254),"",'Score Sheet (ENTER DATA)'!AB254)</f>
        <v>4</v>
      </c>
      <c r="AC12" s="38">
        <f>IF(ISBLANK('Score Sheet (ENTER DATA)'!AE254),"",'Score Sheet (ENTER DATA)'!AC254)</f>
        <v>36</v>
      </c>
      <c r="AD12" s="38">
        <f>IF(ISBLANK('Score Sheet (ENTER DATA)'!AF254),"",'Score Sheet (ENTER DATA)'!AD254)</f>
        <v>24</v>
      </c>
      <c r="AE12" s="38">
        <f>IF(ISBLANK('Score Sheet (ENTER DATA)'!AE254),"",'Score Sheet (ENTER DATA)'!AE254)</f>
        <v>12</v>
      </c>
      <c r="AF12" s="38">
        <f>IF(ISBLANK('Score Sheet (ENTER DATA)'!AF254),"",'Score Sheet (ENTER DATA)'!AF254)</f>
        <v>3</v>
      </c>
      <c r="AG12" s="70"/>
    </row>
    <row r="13" ht="14.25" customHeight="1">
      <c r="A13" s="71" t="str">
        <f>IF(ISBLANK('Score Sheet (ENTER DATA)'!C76),"",'Score Sheet (ENTER DATA)'!A76)</f>
        <v>WAUN</v>
      </c>
      <c r="B13" s="38">
        <f>IF(ISBLANK('Score Sheet (ENTER DATA)'!C76),"",'Score Sheet (ENTER DATA)'!B76)</f>
        <v>3</v>
      </c>
      <c r="C13" s="40" t="str">
        <f>IF(ISBLANK('Score Sheet (ENTER DATA)'!C76),"",'Score Sheet (ENTER DATA)'!C76)</f>
        <v>Jacob Werlein</v>
      </c>
      <c r="D13" s="38">
        <f>IF(ISBLANK('Score Sheet (ENTER DATA)'!D76),"",'Score Sheet (ENTER DATA)'!D76)</f>
        <v>5</v>
      </c>
      <c r="E13" s="38">
        <f>IF(ISBLANK('Score Sheet (ENTER DATA)'!E76),"",'Score Sheet (ENTER DATA)'!E76)</f>
        <v>4</v>
      </c>
      <c r="F13" s="38">
        <f>IF(ISBLANK('Score Sheet (ENTER DATA)'!F76),"",'Score Sheet (ENTER DATA)'!F76)</f>
        <v>3</v>
      </c>
      <c r="G13" s="38">
        <f>IF(ISBLANK('Score Sheet (ENTER DATA)'!G76),"",'Score Sheet (ENTER DATA)'!G76)</f>
        <v>4</v>
      </c>
      <c r="H13" s="38">
        <f>IF(ISBLANK('Score Sheet (ENTER DATA)'!H76),"",'Score Sheet (ENTER DATA)'!H76)</f>
        <v>3</v>
      </c>
      <c r="I13" s="38">
        <f>IF(ISBLANK('Score Sheet (ENTER DATA)'!I76),"",'Score Sheet (ENTER DATA)'!I76)</f>
        <v>4</v>
      </c>
      <c r="J13" s="38">
        <f>IF(ISBLANK('Score Sheet (ENTER DATA)'!J76),"",'Score Sheet (ENTER DATA)'!J76)</f>
        <v>4</v>
      </c>
      <c r="K13" s="38">
        <f>IF(ISBLANK('Score Sheet (ENTER DATA)'!K76),"",'Score Sheet (ENTER DATA)'!K76)</f>
        <v>5</v>
      </c>
      <c r="L13" s="38">
        <f>IF(ISBLANK('Score Sheet (ENTER DATA)'!L76),"",'Score Sheet (ENTER DATA)'!L76)</f>
        <v>4</v>
      </c>
      <c r="M13" s="48">
        <f>IF('Score Sheet (ENTER DATA)'!M76=0,"",'Score Sheet (ENTER DATA)'!M76)</f>
        <v>36</v>
      </c>
      <c r="N13" s="38">
        <f>IF(ISBLANK('Score Sheet (ENTER DATA)'!N76),"",'Score Sheet (ENTER DATA)'!N76)</f>
        <v>4</v>
      </c>
      <c r="O13" s="38">
        <f>IF(ISBLANK('Score Sheet (ENTER DATA)'!O76),"",'Score Sheet (ENTER DATA)'!O76)</f>
        <v>4</v>
      </c>
      <c r="P13" s="38">
        <f>IF(ISBLANK('Score Sheet (ENTER DATA)'!P76),"",'Score Sheet (ENTER DATA)'!P76)</f>
        <v>3</v>
      </c>
      <c r="Q13" s="38">
        <f>IF(ISBLANK('Score Sheet (ENTER DATA)'!Q76),"",'Score Sheet (ENTER DATA)'!Q76)</f>
        <v>5</v>
      </c>
      <c r="R13" s="38">
        <f>IF(ISBLANK('Score Sheet (ENTER DATA)'!R76),"",'Score Sheet (ENTER DATA)'!R76)</f>
        <v>5</v>
      </c>
      <c r="S13" s="38">
        <f>IF(ISBLANK('Score Sheet (ENTER DATA)'!S76),"",'Score Sheet (ENTER DATA)'!S76)</f>
        <v>4</v>
      </c>
      <c r="T13" s="38">
        <f>IF(ISBLANK('Score Sheet (ENTER DATA)'!T76),"",'Score Sheet (ENTER DATA)'!T76)</f>
        <v>3</v>
      </c>
      <c r="U13" s="38">
        <f>IF(ISBLANK('Score Sheet (ENTER DATA)'!U76),"",'Score Sheet (ENTER DATA)'!U76)</f>
        <v>5</v>
      </c>
      <c r="V13" s="38">
        <f>IF(ISBLANK('Score Sheet (ENTER DATA)'!V76),"",'Score Sheet (ENTER DATA)'!V76)</f>
        <v>4</v>
      </c>
      <c r="W13" s="53">
        <f>IF('Score Sheet (ENTER DATA)'!W76=0,"",'Score Sheet (ENTER DATA)'!W76)</f>
        <v>37</v>
      </c>
      <c r="X13" s="55">
        <f>IF('Score Sheet (ENTER DATA)'!X76=0,"",'Score Sheet (ENTER DATA)'!X76)</f>
        <v>73</v>
      </c>
      <c r="Y13" s="38">
        <f>IF('Score Sheet (ENTER DATA)'!Y76=0,"",'Score Sheet (ENTER DATA)'!Y76)</f>
        <v>37</v>
      </c>
      <c r="Z13" s="38">
        <f>IF('Score Sheet (ENTER DATA)'!Z76=0,"",'Score Sheet (ENTER DATA)'!Z76)</f>
        <v>26</v>
      </c>
      <c r="AA13" s="38">
        <f>IF('Score Sheet (ENTER DATA)'!AA76=0,"",'Score Sheet (ENTER DATA)'!AA76)</f>
        <v>12</v>
      </c>
      <c r="AB13" s="38">
        <f>IF('Score Sheet (ENTER DATA)'!AB76=0,"",'Score Sheet (ENTER DATA)'!AB76)</f>
        <v>4</v>
      </c>
      <c r="AC13" s="38">
        <f>IF('Score Sheet (ENTER DATA)'!AC76=0,"",'Score Sheet (ENTER DATA)'!AC76)</f>
        <v>36</v>
      </c>
      <c r="AD13" s="38">
        <f>IF('Score Sheet (ENTER DATA)'!AD76=0,"",'Score Sheet (ENTER DATA)'!AD76)</f>
        <v>24</v>
      </c>
      <c r="AE13" s="38">
        <f>IF('Score Sheet (ENTER DATA)'!AE76=0,"",'Score Sheet (ENTER DATA)'!AE76)</f>
        <v>13</v>
      </c>
      <c r="AF13" s="38">
        <f>IF('Score Sheet (ENTER DATA)'!AF76=0,"",'Score Sheet (ENTER DATA)'!AF76)</f>
        <v>4</v>
      </c>
      <c r="AG13" s="81"/>
    </row>
    <row r="14" ht="14.25" customHeight="1">
      <c r="A14" s="83" t="str">
        <f>IF(ISBLANK('Score Sheet (ENTER DATA)'!C120),"",'Score Sheet (ENTER DATA)'!A120)</f>
        <v>MUK</v>
      </c>
      <c r="B14" s="38">
        <f>IF(ISBLANK('Score Sheet (ENTER DATA)'!C120),"",'Score Sheet (ENTER DATA)'!B120)</f>
        <v>2</v>
      </c>
      <c r="C14" s="40" t="str">
        <f>IF(ISBLANK('Score Sheet (ENTER DATA)'!C120),"",'Score Sheet (ENTER DATA)'!C120)</f>
        <v>Ben Morse</v>
      </c>
      <c r="D14" s="38">
        <f>IF(ISBLANK('Score Sheet (ENTER DATA)'!D120),"",'Score Sheet (ENTER DATA)'!D120)</f>
        <v>5</v>
      </c>
      <c r="E14" s="38">
        <f>IF(ISBLANK('Score Sheet (ENTER DATA)'!E120),"",'Score Sheet (ENTER DATA)'!E120)</f>
        <v>4</v>
      </c>
      <c r="F14" s="38">
        <f>IF(ISBLANK('Score Sheet (ENTER DATA)'!F120),"",'Score Sheet (ENTER DATA)'!F120)</f>
        <v>5</v>
      </c>
      <c r="G14" s="38">
        <f>IF(ISBLANK('Score Sheet (ENTER DATA)'!G120),"",'Score Sheet (ENTER DATA)'!G120)</f>
        <v>4</v>
      </c>
      <c r="H14" s="38">
        <f>IF(ISBLANK('Score Sheet (ENTER DATA)'!H120),"",'Score Sheet (ENTER DATA)'!H120)</f>
        <v>3</v>
      </c>
      <c r="I14" s="38">
        <f>IF(ISBLANK('Score Sheet (ENTER DATA)'!I120),"",'Score Sheet (ENTER DATA)'!I120)</f>
        <v>4</v>
      </c>
      <c r="J14" s="38">
        <f>IF(ISBLANK('Score Sheet (ENTER DATA)'!J120),"",'Score Sheet (ENTER DATA)'!J120)</f>
        <v>5</v>
      </c>
      <c r="K14" s="38">
        <f>IF(ISBLANK('Score Sheet (ENTER DATA)'!K120),"",'Score Sheet (ENTER DATA)'!K120)</f>
        <v>6</v>
      </c>
      <c r="L14" s="38">
        <f>IF(ISBLANK('Score Sheet (ENTER DATA)'!L120),"",'Score Sheet (ENTER DATA)'!L120)</f>
        <v>4</v>
      </c>
      <c r="M14" s="48">
        <f>IF('Score Sheet (ENTER DATA)'!M120=0,"",'Score Sheet (ENTER DATA)'!M120)</f>
        <v>40</v>
      </c>
      <c r="N14" s="38">
        <f>IF(ISBLANK('Score Sheet (ENTER DATA)'!N120),"",'Score Sheet (ENTER DATA)'!N120)</f>
        <v>3</v>
      </c>
      <c r="O14" s="38">
        <f>IF(ISBLANK('Score Sheet (ENTER DATA)'!O120),"",'Score Sheet (ENTER DATA)'!O120)</f>
        <v>5</v>
      </c>
      <c r="P14" s="38">
        <f>IF(ISBLANK('Score Sheet (ENTER DATA)'!P120),"",'Score Sheet (ENTER DATA)'!P120)</f>
        <v>3</v>
      </c>
      <c r="Q14" s="38">
        <f>IF(ISBLANK('Score Sheet (ENTER DATA)'!Q120),"",'Score Sheet (ENTER DATA)'!Q120)</f>
        <v>5</v>
      </c>
      <c r="R14" s="38">
        <f>IF(ISBLANK('Score Sheet (ENTER DATA)'!R120),"",'Score Sheet (ENTER DATA)'!R120)</f>
        <v>4</v>
      </c>
      <c r="S14" s="38">
        <f>IF(ISBLANK('Score Sheet (ENTER DATA)'!S120),"",'Score Sheet (ENTER DATA)'!S120)</f>
        <v>5</v>
      </c>
      <c r="T14" s="38">
        <f>IF(ISBLANK('Score Sheet (ENTER DATA)'!T120),"",'Score Sheet (ENTER DATA)'!T120)</f>
        <v>3</v>
      </c>
      <c r="U14" s="38">
        <f>IF(ISBLANK('Score Sheet (ENTER DATA)'!U120),"",'Score Sheet (ENTER DATA)'!U120)</f>
        <v>4</v>
      </c>
      <c r="V14" s="38">
        <f>IF(ISBLANK('Score Sheet (ENTER DATA)'!V120),"",'Score Sheet (ENTER DATA)'!V120)</f>
        <v>4</v>
      </c>
      <c r="W14" s="53">
        <f>IF('Score Sheet (ENTER DATA)'!W120=0,"",'Score Sheet (ENTER DATA)'!W120)</f>
        <v>36</v>
      </c>
      <c r="X14" s="55">
        <f>IF('Score Sheet (ENTER DATA)'!X120=0,"",'Score Sheet (ENTER DATA)'!X120)</f>
        <v>76</v>
      </c>
      <c r="Y14" s="38">
        <f>IF('Score Sheet (ENTER DATA)'!Y120=0,"",'Score Sheet (ENTER DATA)'!Y120)</f>
        <v>36</v>
      </c>
      <c r="Z14" s="38">
        <f>IF('Score Sheet (ENTER DATA)'!Z120=0,"",'Score Sheet (ENTER DATA)'!Z120)</f>
        <v>25</v>
      </c>
      <c r="AA14" s="38">
        <f>IF('Score Sheet (ENTER DATA)'!AA120=0,"",'Score Sheet (ENTER DATA)'!AA120)</f>
        <v>11</v>
      </c>
      <c r="AB14" s="38">
        <f>IF('Score Sheet (ENTER DATA)'!AB120=0,"",'Score Sheet (ENTER DATA)'!AB120)</f>
        <v>4</v>
      </c>
      <c r="AC14" s="38">
        <f>IF('Score Sheet (ENTER DATA)'!AC120=0,"",'Score Sheet (ENTER DATA)'!AC120)</f>
        <v>40</v>
      </c>
      <c r="AD14" s="38">
        <f>IF('Score Sheet (ENTER DATA)'!AD120=0,"",'Score Sheet (ENTER DATA)'!AD120)</f>
        <v>26</v>
      </c>
      <c r="AE14" s="38">
        <f>IF('Score Sheet (ENTER DATA)'!AE120=0,"",'Score Sheet (ENTER DATA)'!AE120)</f>
        <v>15</v>
      </c>
      <c r="AF14" s="38">
        <f>IF('Score Sheet (ENTER DATA)'!AF120=0,"",'Score Sheet (ENTER DATA)'!AF120)</f>
        <v>4</v>
      </c>
      <c r="AG14" s="81"/>
    </row>
    <row r="15" ht="14.25" customHeight="1">
      <c r="A15" s="88" t="str">
        <f>IF(ISBLANK('Score Sheet (ENTER DATA)'!C147),"",'Score Sheet (ENTER DATA)'!A147)</f>
        <v>IKE</v>
      </c>
      <c r="B15" s="38">
        <f>IF(ISBLANK('Score Sheet (ENTER DATA)'!C147),"",'Score Sheet (ENTER DATA)'!B147)</f>
        <v>2</v>
      </c>
      <c r="C15" s="40" t="str">
        <f>IF(ISBLANK('Score Sheet (ENTER DATA)'!C147),"",'Score Sheet (ENTER DATA)'!C147)</f>
        <v>Kellen Hintz</v>
      </c>
      <c r="D15" s="38">
        <f>IF(ISBLANK('Score Sheet (ENTER DATA)'!D147),"",'Score Sheet (ENTER DATA)'!D147)</f>
        <v>6</v>
      </c>
      <c r="E15" s="38">
        <f>IF(ISBLANK('Score Sheet (ENTER DATA)'!E147),"",'Score Sheet (ENTER DATA)'!E147)</f>
        <v>5</v>
      </c>
      <c r="F15" s="38">
        <f>IF(ISBLANK('Score Sheet (ENTER DATA)'!F147),"",'Score Sheet (ENTER DATA)'!F147)</f>
        <v>4</v>
      </c>
      <c r="G15" s="38">
        <f>IF(ISBLANK('Score Sheet (ENTER DATA)'!G147),"",'Score Sheet (ENTER DATA)'!G147)</f>
        <v>4</v>
      </c>
      <c r="H15" s="38">
        <f>IF(ISBLANK('Score Sheet (ENTER DATA)'!H147),"",'Score Sheet (ENTER DATA)'!H147)</f>
        <v>4</v>
      </c>
      <c r="I15" s="38">
        <f>IF(ISBLANK('Score Sheet (ENTER DATA)'!I147),"",'Score Sheet (ENTER DATA)'!I147)</f>
        <v>4</v>
      </c>
      <c r="J15" s="38">
        <f>IF(ISBLANK('Score Sheet (ENTER DATA)'!J147),"",'Score Sheet (ENTER DATA)'!J147)</f>
        <v>5</v>
      </c>
      <c r="K15" s="38">
        <f>IF(ISBLANK('Score Sheet (ENTER DATA)'!K147),"",'Score Sheet (ENTER DATA)'!K147)</f>
        <v>4</v>
      </c>
      <c r="L15" s="38">
        <f>IF(ISBLANK('Score Sheet (ENTER DATA)'!L147),"",'Score Sheet (ENTER DATA)'!L147)</f>
        <v>4</v>
      </c>
      <c r="M15" s="48">
        <f>IF('Score Sheet (ENTER DATA)'!M147=0,"",'Score Sheet (ENTER DATA)'!M147)</f>
        <v>40</v>
      </c>
      <c r="N15" s="38">
        <f>IF(ISBLANK('Score Sheet (ENTER DATA)'!N147),"",'Score Sheet (ENTER DATA)'!N147)</f>
        <v>5</v>
      </c>
      <c r="O15" s="38">
        <f>IF(ISBLANK('Score Sheet (ENTER DATA)'!O147),"",'Score Sheet (ENTER DATA)'!O147)</f>
        <v>4</v>
      </c>
      <c r="P15" s="38">
        <f>IF(ISBLANK('Score Sheet (ENTER DATA)'!P147),"",'Score Sheet (ENTER DATA)'!P147)</f>
        <v>3</v>
      </c>
      <c r="Q15" s="38">
        <f>IF(ISBLANK('Score Sheet (ENTER DATA)'!Q147),"",'Score Sheet (ENTER DATA)'!Q147)</f>
        <v>6</v>
      </c>
      <c r="R15" s="38">
        <f>IF(ISBLANK('Score Sheet (ENTER DATA)'!R147),"",'Score Sheet (ENTER DATA)'!R147)</f>
        <v>4</v>
      </c>
      <c r="S15" s="38">
        <f>IF(ISBLANK('Score Sheet (ENTER DATA)'!S147),"",'Score Sheet (ENTER DATA)'!S147)</f>
        <v>4</v>
      </c>
      <c r="T15" s="38">
        <f>IF(ISBLANK('Score Sheet (ENTER DATA)'!T147),"",'Score Sheet (ENTER DATA)'!T147)</f>
        <v>3</v>
      </c>
      <c r="U15" s="38">
        <f>IF(ISBLANK('Score Sheet (ENTER DATA)'!U147),"",'Score Sheet (ENTER DATA)'!U147)</f>
        <v>5</v>
      </c>
      <c r="V15" s="38">
        <f>IF(ISBLANK('Score Sheet (ENTER DATA)'!V147),"",'Score Sheet (ENTER DATA)'!V147)</f>
        <v>4</v>
      </c>
      <c r="W15" s="53">
        <f>IF('Score Sheet (ENTER DATA)'!W147=0,"",'Score Sheet (ENTER DATA)'!W147)</f>
        <v>38</v>
      </c>
      <c r="X15" s="55">
        <f>IF('Score Sheet (ENTER DATA)'!X147=0,"",'Score Sheet (ENTER DATA)'!X147)</f>
        <v>78</v>
      </c>
      <c r="Y15" s="38">
        <f>IF('Score Sheet (ENTER DATA)'!Y147=0,"",'Score Sheet (ENTER DATA)'!Y147)</f>
        <v>38</v>
      </c>
      <c r="Z15" s="38">
        <f>IF('Score Sheet (ENTER DATA)'!Z147=0,"",'Score Sheet (ENTER DATA)'!Z147)</f>
        <v>26</v>
      </c>
      <c r="AA15" s="38">
        <f>IF('Score Sheet (ENTER DATA)'!AA147=0,"",'Score Sheet (ENTER DATA)'!AA147)</f>
        <v>12</v>
      </c>
      <c r="AB15" s="38">
        <f>IF('Score Sheet (ENTER DATA)'!AB147=0,"",'Score Sheet (ENTER DATA)'!AB147)</f>
        <v>4</v>
      </c>
      <c r="AC15" s="38">
        <f>IF('Score Sheet (ENTER DATA)'!AC147=0,"",'Score Sheet (ENTER DATA)'!AC147)</f>
        <v>40</v>
      </c>
      <c r="AD15" s="38">
        <f>IF('Score Sheet (ENTER DATA)'!AD147=0,"",'Score Sheet (ENTER DATA)'!AD147)</f>
        <v>25</v>
      </c>
      <c r="AE15" s="38">
        <f>IF('Score Sheet (ENTER DATA)'!AE147=0,"",'Score Sheet (ENTER DATA)'!AE147)</f>
        <v>13</v>
      </c>
      <c r="AF15" s="38">
        <f>IF('Score Sheet (ENTER DATA)'!AF147=0,"",'Score Sheet (ENTER DATA)'!AF147)</f>
        <v>4</v>
      </c>
      <c r="AG15" s="81"/>
    </row>
    <row r="16" ht="14.25" customHeight="1">
      <c r="A16" s="96" t="str">
        <f>IF(ISBLANK('Score Sheet (ENTER DATA)'!C219),"",'Score Sheet (ENTER DATA)'!A219)</f>
        <v>WW</v>
      </c>
      <c r="B16" s="98">
        <f>IF(ISBLANK('Score Sheet (ENTER DATA)'!C219),"",'Score Sheet (ENTER DATA)'!B219)</f>
        <v>2</v>
      </c>
      <c r="C16" s="101" t="str">
        <f>IF(ISBLANK('Score Sheet (ENTER DATA)'!C219),"",'Score Sheet (ENTER DATA)'!C219)</f>
        <v>Brady Lingle</v>
      </c>
      <c r="D16" s="98">
        <f>IF(ISBLANK('Score Sheet (ENTER DATA)'!D219),"",'Score Sheet (ENTER DATA)'!D219)</f>
        <v>4</v>
      </c>
      <c r="E16" s="98">
        <f>IF(ISBLANK('Score Sheet (ENTER DATA)'!E219),"",'Score Sheet (ENTER DATA)'!E219)</f>
        <v>5</v>
      </c>
      <c r="F16" s="98">
        <f>IF(ISBLANK('Score Sheet (ENTER DATA)'!F219),"",'Score Sheet (ENTER DATA)'!F219)</f>
        <v>4</v>
      </c>
      <c r="G16" s="98">
        <f>IF(ISBLANK('Score Sheet (ENTER DATA)'!G219),"",'Score Sheet (ENTER DATA)'!G219)</f>
        <v>6</v>
      </c>
      <c r="H16" s="98">
        <f>IF(ISBLANK('Score Sheet (ENTER DATA)'!H219),"",'Score Sheet (ENTER DATA)'!H219)</f>
        <v>3</v>
      </c>
      <c r="I16" s="98">
        <f>IF(ISBLANK('Score Sheet (ENTER DATA)'!I219),"",'Score Sheet (ENTER DATA)'!I219)</f>
        <v>3</v>
      </c>
      <c r="J16" s="98">
        <f>IF(ISBLANK('Score Sheet (ENTER DATA)'!J219),"",'Score Sheet (ENTER DATA)'!J219)</f>
        <v>4</v>
      </c>
      <c r="K16" s="98">
        <f>IF(ISBLANK('Score Sheet (ENTER DATA)'!K219),"",'Score Sheet (ENTER DATA)'!K219)</f>
        <v>5</v>
      </c>
      <c r="L16" s="98">
        <f>IF(ISBLANK('Score Sheet (ENTER DATA)'!L219),"",'Score Sheet (ENTER DATA)'!L219)</f>
        <v>5</v>
      </c>
      <c r="M16" s="107">
        <f>IF(ISBLANK('Score Sheet (ENTER DATA)'!M219),"",'Score Sheet (ENTER DATA)'!M219)</f>
        <v>39</v>
      </c>
      <c r="N16" s="98">
        <f>IF(ISBLANK('Score Sheet (ENTER DATA)'!N219),"",'Score Sheet (ENTER DATA)'!N219)</f>
        <v>4</v>
      </c>
      <c r="O16" s="98">
        <f>IF(ISBLANK('Score Sheet (ENTER DATA)'!O219),"",'Score Sheet (ENTER DATA)'!O219)</f>
        <v>4</v>
      </c>
      <c r="P16" s="98">
        <f>IF(ISBLANK('Score Sheet (ENTER DATA)'!P219),"",'Score Sheet (ENTER DATA)'!P219)</f>
        <v>3</v>
      </c>
      <c r="Q16" s="98">
        <f>IF(ISBLANK('Score Sheet (ENTER DATA)'!Q219),"",'Score Sheet (ENTER DATA)'!Q219)</f>
        <v>5</v>
      </c>
      <c r="R16" s="98">
        <f>IF(ISBLANK('Score Sheet (ENTER DATA)'!R219),"",'Score Sheet (ENTER DATA)'!R219)</f>
        <v>5</v>
      </c>
      <c r="S16" s="98">
        <f>IF(ISBLANK('Score Sheet (ENTER DATA)'!S219),"",'Score Sheet (ENTER DATA)'!S219)</f>
        <v>4</v>
      </c>
      <c r="T16" s="98">
        <f>IF(ISBLANK('Score Sheet (ENTER DATA)'!T219),"",'Score Sheet (ENTER DATA)'!T219)</f>
        <v>4</v>
      </c>
      <c r="U16" s="98">
        <f>IF(ISBLANK('Score Sheet (ENTER DATA)'!U219),"",'Score Sheet (ENTER DATA)'!U219)</f>
        <v>5</v>
      </c>
      <c r="V16" s="98">
        <f>IF(ISBLANK('Score Sheet (ENTER DATA)'!V219),"",'Score Sheet (ENTER DATA)'!V219)</f>
        <v>5</v>
      </c>
      <c r="W16" s="112">
        <f>IF(ISBLANK('Score Sheet (ENTER DATA)'!W219),"",'Score Sheet (ENTER DATA)'!W219)</f>
        <v>39</v>
      </c>
      <c r="X16" s="114">
        <f>IF(ISBLANK('Score Sheet (ENTER DATA)'!X219),"",'Score Sheet (ENTER DATA)'!X219)</f>
        <v>78</v>
      </c>
      <c r="Y16" s="98">
        <f>IF(ISBLANK('Score Sheet (ENTER DATA)'!Y219),"",'Score Sheet (ENTER DATA)'!Y219)</f>
        <v>39</v>
      </c>
      <c r="Z16" s="98">
        <f>IF(ISBLANK('Score Sheet (ENTER DATA)'!Z219),"",'Score Sheet (ENTER DATA)'!Z219)</f>
        <v>28</v>
      </c>
      <c r="AA16" s="98">
        <f>IF(ISBLANK('Score Sheet (ENTER DATA)'!AA219),"",'Score Sheet (ENTER DATA)'!AA219)</f>
        <v>14</v>
      </c>
      <c r="AB16" s="98">
        <f>IF(ISBLANK('Score Sheet (ENTER DATA)'!AB219),"",'Score Sheet (ENTER DATA)'!AB219)</f>
        <v>5</v>
      </c>
      <c r="AC16" s="98">
        <f>IF(ISBLANK('Score Sheet (ENTER DATA)'!AC219),"",'Score Sheet (ENTER DATA)'!AC219)</f>
        <v>39</v>
      </c>
      <c r="AD16" s="98">
        <f>IF(ISBLANK('Score Sheet (ENTER DATA)'!AD219),"",'Score Sheet (ENTER DATA)'!AD219)</f>
        <v>26</v>
      </c>
      <c r="AE16" s="98">
        <f>IF(ISBLANK('Score Sheet (ENTER DATA)'!AE219),"",'Score Sheet (ENTER DATA)'!AE219)</f>
        <v>14</v>
      </c>
      <c r="AF16" s="98">
        <f>IF(ISBLANK('Score Sheet (ENTER DATA)'!AF219),"",'Score Sheet (ENTER DATA)'!AF219)</f>
        <v>5</v>
      </c>
      <c r="AG16" s="119"/>
    </row>
    <row r="17" ht="14.25" customHeight="1">
      <c r="A17" s="121" t="str">
        <f>IF(ISBLANK('Score Sheet (ENTER DATA)'!C200),"",'Score Sheet (ENTER DATA)'!A200)</f>
        <v>RC</v>
      </c>
      <c r="B17" s="38">
        <f>IF(ISBLANK('Score Sheet (ENTER DATA)'!C200),"",'Score Sheet (ENTER DATA)'!B200)</f>
        <v>1</v>
      </c>
      <c r="C17" s="40" t="str">
        <f>IF(ISBLANK('Score Sheet (ENTER DATA)'!C200),"",'Score Sheet (ENTER DATA)'!C200)</f>
        <v>Zach Shawhan</v>
      </c>
      <c r="D17" s="38">
        <f>IF(ISBLANK('Score Sheet (ENTER DATA)'!D200),"",'Score Sheet (ENTER DATA)'!D200)</f>
        <v>5</v>
      </c>
      <c r="E17" s="38">
        <f>IF(ISBLANK('Score Sheet (ENTER DATA)'!E200),"",'Score Sheet (ENTER DATA)'!E200)</f>
        <v>5</v>
      </c>
      <c r="F17" s="38">
        <f>IF(ISBLANK('Score Sheet (ENTER DATA)'!F200),"",'Score Sheet (ENTER DATA)'!F200)</f>
        <v>5</v>
      </c>
      <c r="G17" s="38">
        <f>IF(ISBLANK('Score Sheet (ENTER DATA)'!G200),"",'Score Sheet (ENTER DATA)'!G200)</f>
        <v>6</v>
      </c>
      <c r="H17" s="38">
        <f>IF(ISBLANK('Score Sheet (ENTER DATA)'!H200),"",'Score Sheet (ENTER DATA)'!H200)</f>
        <v>3</v>
      </c>
      <c r="I17" s="38">
        <f>IF(ISBLANK('Score Sheet (ENTER DATA)'!I200),"",'Score Sheet (ENTER DATA)'!I200)</f>
        <v>4</v>
      </c>
      <c r="J17" s="38">
        <f>IF(ISBLANK('Score Sheet (ENTER DATA)'!J200),"",'Score Sheet (ENTER DATA)'!J200)</f>
        <v>5</v>
      </c>
      <c r="K17" s="38">
        <f>IF(ISBLANK('Score Sheet (ENTER DATA)'!K200),"",'Score Sheet (ENTER DATA)'!K200)</f>
        <v>4</v>
      </c>
      <c r="L17" s="38">
        <f>IF(ISBLANK('Score Sheet (ENTER DATA)'!L200),"",'Score Sheet (ENTER DATA)'!L200)</f>
        <v>3</v>
      </c>
      <c r="M17" s="48">
        <f>IF('Score Sheet (ENTER DATA)'!M200=0,"",'Score Sheet (ENTER DATA)'!M200)</f>
        <v>40</v>
      </c>
      <c r="N17" s="38">
        <f>IF(ISBLANK('Score Sheet (ENTER DATA)'!N200),"",'Score Sheet (ENTER DATA)'!N200)</f>
        <v>6</v>
      </c>
      <c r="O17" s="38">
        <f>IF(ISBLANK('Score Sheet (ENTER DATA)'!O200),"",'Score Sheet (ENTER DATA)'!O200)</f>
        <v>4</v>
      </c>
      <c r="P17" s="38">
        <f>IF(ISBLANK('Score Sheet (ENTER DATA)'!P200),"",'Score Sheet (ENTER DATA)'!P200)</f>
        <v>3</v>
      </c>
      <c r="Q17" s="38">
        <f>IF(ISBLANK('Score Sheet (ENTER DATA)'!Q200),"",'Score Sheet (ENTER DATA)'!Q200)</f>
        <v>4</v>
      </c>
      <c r="R17" s="38">
        <f>IF(ISBLANK('Score Sheet (ENTER DATA)'!R200),"",'Score Sheet (ENTER DATA)'!R200)</f>
        <v>4</v>
      </c>
      <c r="S17" s="38">
        <f>IF(ISBLANK('Score Sheet (ENTER DATA)'!S200),"",'Score Sheet (ENTER DATA)'!S200)</f>
        <v>5</v>
      </c>
      <c r="T17" s="38">
        <f>IF(ISBLANK('Score Sheet (ENTER DATA)'!T200),"",'Score Sheet (ENTER DATA)'!T200)</f>
        <v>3</v>
      </c>
      <c r="U17" s="38">
        <f>IF(ISBLANK('Score Sheet (ENTER DATA)'!U200),"",'Score Sheet (ENTER DATA)'!U200)</f>
        <v>5</v>
      </c>
      <c r="V17" s="38">
        <f>IF(ISBLANK('Score Sheet (ENTER DATA)'!V200),"",'Score Sheet (ENTER DATA)'!V200)</f>
        <v>5</v>
      </c>
      <c r="W17" s="53">
        <f>IF('Score Sheet (ENTER DATA)'!W200=0,"",'Score Sheet (ENTER DATA)'!W200)</f>
        <v>39</v>
      </c>
      <c r="X17" s="55">
        <f>IF('Score Sheet (ENTER DATA)'!X200=0,"",'Score Sheet (ENTER DATA)'!X200)</f>
        <v>79</v>
      </c>
      <c r="Y17" s="38">
        <f>IF('Score Sheet (ENTER DATA)'!Y200=0,"",'Score Sheet (ENTER DATA)'!Y200)</f>
        <v>39</v>
      </c>
      <c r="Z17" s="38">
        <f>IF('Score Sheet (ENTER DATA)'!Z200=0,"",'Score Sheet (ENTER DATA)'!Z200)</f>
        <v>26</v>
      </c>
      <c r="AA17" s="38">
        <f>IF('Score Sheet (ENTER DATA)'!AA200=0,"",'Score Sheet (ENTER DATA)'!AA200)</f>
        <v>13</v>
      </c>
      <c r="AB17" s="38">
        <f>IF('Score Sheet (ENTER DATA)'!AB200=0,"",'Score Sheet (ENTER DATA)'!AB200)</f>
        <v>5</v>
      </c>
      <c r="AC17" s="38">
        <f>IF('Score Sheet (ENTER DATA)'!AC200=0,"",'Score Sheet (ENTER DATA)'!AC200)</f>
        <v>40</v>
      </c>
      <c r="AD17" s="38">
        <f>IF('Score Sheet (ENTER DATA)'!AD200=0,"",'Score Sheet (ENTER DATA)'!AD200)</f>
        <v>25</v>
      </c>
      <c r="AE17" s="38">
        <f>IF('Score Sheet (ENTER DATA)'!AE200=0,"",'Score Sheet (ENTER DATA)'!AE200)</f>
        <v>12</v>
      </c>
      <c r="AF17" s="38">
        <f>IF('Score Sheet (ENTER DATA)'!AF200=0,"",'Score Sheet (ENTER DATA)'!AF200)</f>
        <v>3</v>
      </c>
      <c r="AG17" s="123"/>
    </row>
    <row r="18" ht="14.25" customHeight="1">
      <c r="A18" s="124" t="str">
        <f>IF(ISBLANK('Score Sheet (ENTER DATA)'!C155),"",'Score Sheet (ENTER DATA)'!A155)</f>
        <v>NBW</v>
      </c>
      <c r="B18" s="38">
        <f>IF(ISBLANK('Score Sheet (ENTER DATA)'!C155),"",'Score Sheet (ENTER DATA)'!B155)</f>
        <v>1</v>
      </c>
      <c r="C18" s="40" t="str">
        <f>IF(ISBLANK('Score Sheet (ENTER DATA)'!C155),"",'Score Sheet (ENTER DATA)'!C155)</f>
        <v>John Tsoris</v>
      </c>
      <c r="D18" s="38">
        <f>IF(ISBLANK('Score Sheet (ENTER DATA)'!D155),"",'Score Sheet (ENTER DATA)'!D155)</f>
        <v>4</v>
      </c>
      <c r="E18" s="38">
        <f>IF(ISBLANK('Score Sheet (ENTER DATA)'!E155),"",'Score Sheet (ENTER DATA)'!E155)</f>
        <v>6</v>
      </c>
      <c r="F18" s="38">
        <f>IF(ISBLANK('Score Sheet (ENTER DATA)'!F155),"",'Score Sheet (ENTER DATA)'!F155)</f>
        <v>4</v>
      </c>
      <c r="G18" s="38">
        <f>IF(ISBLANK('Score Sheet (ENTER DATA)'!G155),"",'Score Sheet (ENTER DATA)'!G155)</f>
        <v>5</v>
      </c>
      <c r="H18" s="38">
        <f>IF(ISBLANK('Score Sheet (ENTER DATA)'!H155),"",'Score Sheet (ENTER DATA)'!H155)</f>
        <v>4</v>
      </c>
      <c r="I18" s="38">
        <f>IF(ISBLANK('Score Sheet (ENTER DATA)'!I155),"",'Score Sheet (ENTER DATA)'!I155)</f>
        <v>5</v>
      </c>
      <c r="J18" s="38">
        <f>IF(ISBLANK('Score Sheet (ENTER DATA)'!J155),"",'Score Sheet (ENTER DATA)'!J155)</f>
        <v>5</v>
      </c>
      <c r="K18" s="38">
        <f>IF(ISBLANK('Score Sheet (ENTER DATA)'!K155),"",'Score Sheet (ENTER DATA)'!K155)</f>
        <v>5</v>
      </c>
      <c r="L18" s="38">
        <f>IF(ISBLANK('Score Sheet (ENTER DATA)'!L155),"",'Score Sheet (ENTER DATA)'!L155)</f>
        <v>3</v>
      </c>
      <c r="M18" s="48">
        <f>IF('Score Sheet (ENTER DATA)'!M155=0,"",'Score Sheet (ENTER DATA)'!M155)</f>
        <v>41</v>
      </c>
      <c r="N18" s="38">
        <f>IF(ISBLANK('Score Sheet (ENTER DATA)'!N155),"",'Score Sheet (ENTER DATA)'!N155)</f>
        <v>5</v>
      </c>
      <c r="O18" s="38">
        <f>IF(ISBLANK('Score Sheet (ENTER DATA)'!O155),"",'Score Sheet (ENTER DATA)'!O155)</f>
        <v>4</v>
      </c>
      <c r="P18" s="38">
        <f>IF(ISBLANK('Score Sheet (ENTER DATA)'!P155),"",'Score Sheet (ENTER DATA)'!P155)</f>
        <v>3</v>
      </c>
      <c r="Q18" s="38">
        <f>IF(ISBLANK('Score Sheet (ENTER DATA)'!Q155),"",'Score Sheet (ENTER DATA)'!Q155)</f>
        <v>6</v>
      </c>
      <c r="R18" s="38">
        <f>IF(ISBLANK('Score Sheet (ENTER DATA)'!R155),"",'Score Sheet (ENTER DATA)'!R155)</f>
        <v>4</v>
      </c>
      <c r="S18" s="38">
        <f>IF(ISBLANK('Score Sheet (ENTER DATA)'!S155),"",'Score Sheet (ENTER DATA)'!S155)</f>
        <v>4</v>
      </c>
      <c r="T18" s="38">
        <f>IF(ISBLANK('Score Sheet (ENTER DATA)'!T155),"",'Score Sheet (ENTER DATA)'!T155)</f>
        <v>3</v>
      </c>
      <c r="U18" s="38">
        <f>IF(ISBLANK('Score Sheet (ENTER DATA)'!U155),"",'Score Sheet (ENTER DATA)'!U155)</f>
        <v>5</v>
      </c>
      <c r="V18" s="38">
        <f>IF(ISBLANK('Score Sheet (ENTER DATA)'!V155),"",'Score Sheet (ENTER DATA)'!V155)</f>
        <v>5</v>
      </c>
      <c r="W18" s="53">
        <f>IF('Score Sheet (ENTER DATA)'!W155=0,"",'Score Sheet (ENTER DATA)'!W155)</f>
        <v>39</v>
      </c>
      <c r="X18" s="55">
        <f>IF('Score Sheet (ENTER DATA)'!X155=0,"",'Score Sheet (ENTER DATA)'!X155)</f>
        <v>80</v>
      </c>
      <c r="Y18" s="38">
        <f>IF('Score Sheet (ENTER DATA)'!Y155=0,"",'Score Sheet (ENTER DATA)'!Y155)</f>
        <v>39</v>
      </c>
      <c r="Z18" s="38">
        <f>IF('Score Sheet (ENTER DATA)'!Z155=0,"",'Score Sheet (ENTER DATA)'!Z155)</f>
        <v>27</v>
      </c>
      <c r="AA18" s="38">
        <f>IF('Score Sheet (ENTER DATA)'!AA155=0,"",'Score Sheet (ENTER DATA)'!AA155)</f>
        <v>13</v>
      </c>
      <c r="AB18" s="38">
        <f>IF('Score Sheet (ENTER DATA)'!AB155=0,"",'Score Sheet (ENTER DATA)'!AB155)</f>
        <v>5</v>
      </c>
      <c r="AC18" s="38">
        <f>IF('Score Sheet (ENTER DATA)'!AC155=0,"",'Score Sheet (ENTER DATA)'!AC155)</f>
        <v>41</v>
      </c>
      <c r="AD18" s="38">
        <f>IF('Score Sheet (ENTER DATA)'!AD155=0,"",'Score Sheet (ENTER DATA)'!AD155)</f>
        <v>27</v>
      </c>
      <c r="AE18" s="38">
        <f>IF('Score Sheet (ENTER DATA)'!AE155=0,"",'Score Sheet (ENTER DATA)'!AE155)</f>
        <v>13</v>
      </c>
      <c r="AF18" s="38">
        <f>IF('Score Sheet (ENTER DATA)'!AF155=0,"",'Score Sheet (ENTER DATA)'!AF155)</f>
        <v>3</v>
      </c>
      <c r="AG18" s="128"/>
    </row>
    <row r="19" ht="14.25" customHeight="1">
      <c r="A19" s="129" t="str">
        <f>IF(ISBLANK('Score Sheet (ENTER DATA)'!C84),"",'Score Sheet (ENTER DATA)'!A84)</f>
        <v>KM</v>
      </c>
      <c r="B19" s="38">
        <f>IF(ISBLANK('Score Sheet (ENTER DATA)'!C84),"",'Score Sheet (ENTER DATA)'!B84)</f>
        <v>2</v>
      </c>
      <c r="C19" s="40" t="str">
        <f>IF(ISBLANK('Score Sheet (ENTER DATA)'!C84),"",'Score Sheet (ENTER DATA)'!C84)</f>
        <v>Nick Vinopal</v>
      </c>
      <c r="D19" s="38">
        <f>IF(ISBLANK('Score Sheet (ENTER DATA)'!D84),"",'Score Sheet (ENTER DATA)'!D84)</f>
        <v>5</v>
      </c>
      <c r="E19" s="38">
        <f>IF(ISBLANK('Score Sheet (ENTER DATA)'!E84),"",'Score Sheet (ENTER DATA)'!E84)</f>
        <v>5</v>
      </c>
      <c r="F19" s="38">
        <f>IF(ISBLANK('Score Sheet (ENTER DATA)'!F84),"",'Score Sheet (ENTER DATA)'!F84)</f>
        <v>5</v>
      </c>
      <c r="G19" s="38">
        <f>IF(ISBLANK('Score Sheet (ENTER DATA)'!G84),"",'Score Sheet (ENTER DATA)'!G84)</f>
        <v>5</v>
      </c>
      <c r="H19" s="38">
        <f>IF(ISBLANK('Score Sheet (ENTER DATA)'!H84),"",'Score Sheet (ENTER DATA)'!H84)</f>
        <v>3</v>
      </c>
      <c r="I19" s="38">
        <f>IF(ISBLANK('Score Sheet (ENTER DATA)'!I84),"",'Score Sheet (ENTER DATA)'!I84)</f>
        <v>4</v>
      </c>
      <c r="J19" s="38">
        <f>IF(ISBLANK('Score Sheet (ENTER DATA)'!J84),"",'Score Sheet (ENTER DATA)'!J84)</f>
        <v>5</v>
      </c>
      <c r="K19" s="38">
        <f>IF(ISBLANK('Score Sheet (ENTER DATA)'!K84),"",'Score Sheet (ENTER DATA)'!K84)</f>
        <v>5</v>
      </c>
      <c r="L19" s="38">
        <f>IF(ISBLANK('Score Sheet (ENTER DATA)'!L84),"",'Score Sheet (ENTER DATA)'!L84)</f>
        <v>4</v>
      </c>
      <c r="M19" s="48">
        <f>IF('Score Sheet (ENTER DATA)'!M84=0,"",'Score Sheet (ENTER DATA)'!M84)</f>
        <v>41</v>
      </c>
      <c r="N19" s="38">
        <f>IF(ISBLANK('Score Sheet (ENTER DATA)'!N84),"",'Score Sheet (ENTER DATA)'!N84)</f>
        <v>4</v>
      </c>
      <c r="O19" s="38">
        <f>IF(ISBLANK('Score Sheet (ENTER DATA)'!O84),"",'Score Sheet (ENTER DATA)'!O84)</f>
        <v>4</v>
      </c>
      <c r="P19" s="38">
        <f>IF(ISBLANK('Score Sheet (ENTER DATA)'!P84),"",'Score Sheet (ENTER DATA)'!P84)</f>
        <v>3</v>
      </c>
      <c r="Q19" s="38">
        <f>IF(ISBLANK('Score Sheet (ENTER DATA)'!Q84),"",'Score Sheet (ENTER DATA)'!Q84)</f>
        <v>5</v>
      </c>
      <c r="R19" s="38">
        <f>IF(ISBLANK('Score Sheet (ENTER DATA)'!R84),"",'Score Sheet (ENTER DATA)'!R84)</f>
        <v>5</v>
      </c>
      <c r="S19" s="38">
        <f>IF(ISBLANK('Score Sheet (ENTER DATA)'!S84),"",'Score Sheet (ENTER DATA)'!S84)</f>
        <v>4</v>
      </c>
      <c r="T19" s="38">
        <f>IF(ISBLANK('Score Sheet (ENTER DATA)'!T84),"",'Score Sheet (ENTER DATA)'!T84)</f>
        <v>3</v>
      </c>
      <c r="U19" s="38">
        <f>IF(ISBLANK('Score Sheet (ENTER DATA)'!U84),"",'Score Sheet (ENTER DATA)'!U84)</f>
        <v>5</v>
      </c>
      <c r="V19" s="38">
        <f>IF(ISBLANK('Score Sheet (ENTER DATA)'!V84),"",'Score Sheet (ENTER DATA)'!V84)</f>
        <v>6</v>
      </c>
      <c r="W19" s="53">
        <f>IF('Score Sheet (ENTER DATA)'!W84=0,"",'Score Sheet (ENTER DATA)'!W84)</f>
        <v>39</v>
      </c>
      <c r="X19" s="55">
        <f>IF('Score Sheet (ENTER DATA)'!X84=0,"",'Score Sheet (ENTER DATA)'!X84)</f>
        <v>80</v>
      </c>
      <c r="Y19" s="38">
        <f>IF('Score Sheet (ENTER DATA)'!Y84=0,"",'Score Sheet (ENTER DATA)'!Y84)</f>
        <v>39</v>
      </c>
      <c r="Z19" s="38">
        <f>IF('Score Sheet (ENTER DATA)'!Z84=0,"",'Score Sheet (ENTER DATA)'!Z84)</f>
        <v>28</v>
      </c>
      <c r="AA19" s="38">
        <f>IF('Score Sheet (ENTER DATA)'!AA84=0,"",'Score Sheet (ENTER DATA)'!AA84)</f>
        <v>14</v>
      </c>
      <c r="AB19" s="38">
        <f>IF('Score Sheet (ENTER DATA)'!AB84=0,"",'Score Sheet (ENTER DATA)'!AB84)</f>
        <v>6</v>
      </c>
      <c r="AC19" s="38">
        <f>IF('Score Sheet (ENTER DATA)'!AC84=0,"",'Score Sheet (ENTER DATA)'!AC84)</f>
        <v>41</v>
      </c>
      <c r="AD19" s="38">
        <f>IF('Score Sheet (ENTER DATA)'!AD84=0,"",'Score Sheet (ENTER DATA)'!AD84)</f>
        <v>26</v>
      </c>
      <c r="AE19" s="38">
        <f>IF('Score Sheet (ENTER DATA)'!AE84=0,"",'Score Sheet (ENTER DATA)'!AE84)</f>
        <v>14</v>
      </c>
      <c r="AF19" s="38">
        <f>IF('Score Sheet (ENTER DATA)'!AF84=0,"",'Score Sheet (ENTER DATA)'!AF84)</f>
        <v>4</v>
      </c>
      <c r="AG19" s="123"/>
    </row>
    <row r="20" ht="14.25" customHeight="1">
      <c r="A20" s="130" t="str">
        <f>IF(ISBLANK('Score Sheet (ENTER DATA)'!C173),"",'Score Sheet (ENTER DATA)'!A173)</f>
        <v>XAV</v>
      </c>
      <c r="B20" s="38">
        <f>IF(ISBLANK('Score Sheet (ENTER DATA)'!C173),"",'Score Sheet (ENTER DATA)'!B173)</f>
        <v>1</v>
      </c>
      <c r="C20" s="40" t="str">
        <f>IF(ISBLANK('Score Sheet (ENTER DATA)'!C173),"",'Score Sheet (ENTER DATA)'!C173)</f>
        <v>Mitch Pisinger</v>
      </c>
      <c r="D20" s="38">
        <f>IF(ISBLANK('Score Sheet (ENTER DATA)'!D173),"",'Score Sheet (ENTER DATA)'!D173)</f>
        <v>5</v>
      </c>
      <c r="E20" s="38">
        <f>IF(ISBLANK('Score Sheet (ENTER DATA)'!E173),"",'Score Sheet (ENTER DATA)'!E173)</f>
        <v>3</v>
      </c>
      <c r="F20" s="38">
        <f>IF(ISBLANK('Score Sheet (ENTER DATA)'!F173),"",'Score Sheet (ENTER DATA)'!F173)</f>
        <v>4</v>
      </c>
      <c r="G20" s="38">
        <f>IF(ISBLANK('Score Sheet (ENTER DATA)'!G173),"",'Score Sheet (ENTER DATA)'!G173)</f>
        <v>4</v>
      </c>
      <c r="H20" s="38">
        <f>IF(ISBLANK('Score Sheet (ENTER DATA)'!H173),"",'Score Sheet (ENTER DATA)'!H173)</f>
        <v>4</v>
      </c>
      <c r="I20" s="38">
        <f>IF(ISBLANK('Score Sheet (ENTER DATA)'!I173),"",'Score Sheet (ENTER DATA)'!I173)</f>
        <v>4</v>
      </c>
      <c r="J20" s="38">
        <f>IF(ISBLANK('Score Sheet (ENTER DATA)'!J173),"",'Score Sheet (ENTER DATA)'!J173)</f>
        <v>6</v>
      </c>
      <c r="K20" s="38">
        <f>IF(ISBLANK('Score Sheet (ENTER DATA)'!K173),"",'Score Sheet (ENTER DATA)'!K173)</f>
        <v>6</v>
      </c>
      <c r="L20" s="38">
        <f>IF(ISBLANK('Score Sheet (ENTER DATA)'!L173),"",'Score Sheet (ENTER DATA)'!L173)</f>
        <v>4</v>
      </c>
      <c r="M20" s="48">
        <f>IF('Score Sheet (ENTER DATA)'!M173=0,"",'Score Sheet (ENTER DATA)'!M173)</f>
        <v>40</v>
      </c>
      <c r="N20" s="38">
        <f>IF(ISBLANK('Score Sheet (ENTER DATA)'!N173),"",'Score Sheet (ENTER DATA)'!N173)</f>
        <v>4</v>
      </c>
      <c r="O20" s="38">
        <f>IF(ISBLANK('Score Sheet (ENTER DATA)'!O173),"",'Score Sheet (ENTER DATA)'!O173)</f>
        <v>5</v>
      </c>
      <c r="P20" s="38">
        <f>IF(ISBLANK('Score Sheet (ENTER DATA)'!P173),"",'Score Sheet (ENTER DATA)'!P173)</f>
        <v>3</v>
      </c>
      <c r="Q20" s="38">
        <f>IF(ISBLANK('Score Sheet (ENTER DATA)'!Q173),"",'Score Sheet (ENTER DATA)'!Q173)</f>
        <v>5</v>
      </c>
      <c r="R20" s="38">
        <f>IF(ISBLANK('Score Sheet (ENTER DATA)'!R173),"",'Score Sheet (ENTER DATA)'!R173)</f>
        <v>4</v>
      </c>
      <c r="S20" s="38">
        <f>IF(ISBLANK('Score Sheet (ENTER DATA)'!S173),"",'Score Sheet (ENTER DATA)'!S173)</f>
        <v>4</v>
      </c>
      <c r="T20" s="38">
        <f>IF(ISBLANK('Score Sheet (ENTER DATA)'!T173),"",'Score Sheet (ENTER DATA)'!T173)</f>
        <v>5</v>
      </c>
      <c r="U20" s="38">
        <f>IF(ISBLANK('Score Sheet (ENTER DATA)'!U173),"",'Score Sheet (ENTER DATA)'!U173)</f>
        <v>6</v>
      </c>
      <c r="V20" s="38">
        <f>IF(ISBLANK('Score Sheet (ENTER DATA)'!V173),"",'Score Sheet (ENTER DATA)'!V173)</f>
        <v>4</v>
      </c>
      <c r="W20" s="53">
        <f>IF('Score Sheet (ENTER DATA)'!W173=0,"",'Score Sheet (ENTER DATA)'!W173)</f>
        <v>40</v>
      </c>
      <c r="X20" s="55">
        <f>IF('Score Sheet (ENTER DATA)'!X173=0,"",'Score Sheet (ENTER DATA)'!X173)</f>
        <v>80</v>
      </c>
      <c r="Y20" s="38">
        <f>IF('Score Sheet (ENTER DATA)'!Y173=0,"",'Score Sheet (ENTER DATA)'!Y173)</f>
        <v>40</v>
      </c>
      <c r="Z20" s="38">
        <f>IF('Score Sheet (ENTER DATA)'!Z173=0,"",'Score Sheet (ENTER DATA)'!Z173)</f>
        <v>28</v>
      </c>
      <c r="AA20" s="38">
        <f>IF('Score Sheet (ENTER DATA)'!AA173=0,"",'Score Sheet (ENTER DATA)'!AA173)</f>
        <v>15</v>
      </c>
      <c r="AB20" s="38">
        <f>IF('Score Sheet (ENTER DATA)'!AB173=0,"",'Score Sheet (ENTER DATA)'!AB173)</f>
        <v>4</v>
      </c>
      <c r="AC20" s="38">
        <f>IF('Score Sheet (ENTER DATA)'!AC173=0,"",'Score Sheet (ENTER DATA)'!AC173)</f>
        <v>40</v>
      </c>
      <c r="AD20" s="38">
        <f>IF('Score Sheet (ENTER DATA)'!AD173=0,"",'Score Sheet (ENTER DATA)'!AD173)</f>
        <v>28</v>
      </c>
      <c r="AE20" s="38">
        <f>IF('Score Sheet (ENTER DATA)'!AE173=0,"",'Score Sheet (ENTER DATA)'!AE173)</f>
        <v>16</v>
      </c>
      <c r="AF20" s="38">
        <f>IF('Score Sheet (ENTER DATA)'!AF173=0,"",'Score Sheet (ENTER DATA)'!AF173)</f>
        <v>4</v>
      </c>
      <c r="AG20" s="137"/>
    </row>
    <row r="21" ht="14.25" customHeight="1">
      <c r="A21" s="129" t="str">
        <f>IF(ISBLANK('Score Sheet (ENTER DATA)'!C87),"",'Score Sheet (ENTER DATA)'!A87)</f>
        <v>KM</v>
      </c>
      <c r="B21" s="38">
        <f>IF(ISBLANK('Score Sheet (ENTER DATA)'!C87),"",'Score Sheet (ENTER DATA)'!B87)</f>
        <v>5</v>
      </c>
      <c r="C21" s="40" t="str">
        <f>IF(ISBLANK('Score Sheet (ENTER DATA)'!C87),"",'Score Sheet (ENTER DATA)'!C87)</f>
        <v>Harrison Ersbo</v>
      </c>
      <c r="D21" s="38">
        <f>IF(ISBLANK('Score Sheet (ENTER DATA)'!D87),"",'Score Sheet (ENTER DATA)'!D87)</f>
        <v>4</v>
      </c>
      <c r="E21" s="38">
        <f>IF(ISBLANK('Score Sheet (ENTER DATA)'!E87),"",'Score Sheet (ENTER DATA)'!E87)</f>
        <v>4</v>
      </c>
      <c r="F21" s="38">
        <f>IF(ISBLANK('Score Sheet (ENTER DATA)'!F87),"",'Score Sheet (ENTER DATA)'!F87)</f>
        <v>5</v>
      </c>
      <c r="G21" s="38">
        <f>IF(ISBLANK('Score Sheet (ENTER DATA)'!G87),"",'Score Sheet (ENTER DATA)'!G87)</f>
        <v>5</v>
      </c>
      <c r="H21" s="38">
        <f>IF(ISBLANK('Score Sheet (ENTER DATA)'!H87),"",'Score Sheet (ENTER DATA)'!H87)</f>
        <v>4</v>
      </c>
      <c r="I21" s="38">
        <f>IF(ISBLANK('Score Sheet (ENTER DATA)'!I87),"",'Score Sheet (ENTER DATA)'!I87)</f>
        <v>5</v>
      </c>
      <c r="J21" s="38">
        <f>IF(ISBLANK('Score Sheet (ENTER DATA)'!J87),"",'Score Sheet (ENTER DATA)'!J87)</f>
        <v>5</v>
      </c>
      <c r="K21" s="38">
        <f>IF(ISBLANK('Score Sheet (ENTER DATA)'!K87),"",'Score Sheet (ENTER DATA)'!K87)</f>
        <v>4</v>
      </c>
      <c r="L21" s="38">
        <f>IF(ISBLANK('Score Sheet (ENTER DATA)'!L87),"",'Score Sheet (ENTER DATA)'!L87)</f>
        <v>3</v>
      </c>
      <c r="M21" s="48">
        <f>IF('Score Sheet (ENTER DATA)'!M87=0,"",'Score Sheet (ENTER DATA)'!M87)</f>
        <v>39</v>
      </c>
      <c r="N21" s="38">
        <f>IF(ISBLANK('Score Sheet (ENTER DATA)'!N87),"",'Score Sheet (ENTER DATA)'!N87)</f>
        <v>4</v>
      </c>
      <c r="O21" s="38">
        <f>IF(ISBLANK('Score Sheet (ENTER DATA)'!O87),"",'Score Sheet (ENTER DATA)'!O87)</f>
        <v>6</v>
      </c>
      <c r="P21" s="38">
        <f>IF(ISBLANK('Score Sheet (ENTER DATA)'!P87),"",'Score Sheet (ENTER DATA)'!P87)</f>
        <v>4</v>
      </c>
      <c r="Q21" s="38">
        <f>IF(ISBLANK('Score Sheet (ENTER DATA)'!Q87),"",'Score Sheet (ENTER DATA)'!Q87)</f>
        <v>6</v>
      </c>
      <c r="R21" s="38">
        <f>IF(ISBLANK('Score Sheet (ENTER DATA)'!R87),"",'Score Sheet (ENTER DATA)'!R87)</f>
        <v>4</v>
      </c>
      <c r="S21" s="38">
        <f>IF(ISBLANK('Score Sheet (ENTER DATA)'!S87),"",'Score Sheet (ENTER DATA)'!S87)</f>
        <v>5</v>
      </c>
      <c r="T21" s="38">
        <f>IF(ISBLANK('Score Sheet (ENTER DATA)'!T87),"",'Score Sheet (ENTER DATA)'!T87)</f>
        <v>3</v>
      </c>
      <c r="U21" s="38">
        <f>IF(ISBLANK('Score Sheet (ENTER DATA)'!U87),"",'Score Sheet (ENTER DATA)'!U87)</f>
        <v>5</v>
      </c>
      <c r="V21" s="38">
        <f>IF(ISBLANK('Score Sheet (ENTER DATA)'!V87),"",'Score Sheet (ENTER DATA)'!V87)</f>
        <v>4</v>
      </c>
      <c r="W21" s="53">
        <f>IF('Score Sheet (ENTER DATA)'!W87=0,"",'Score Sheet (ENTER DATA)'!W87)</f>
        <v>41</v>
      </c>
      <c r="X21" s="55">
        <f>IF('Score Sheet (ENTER DATA)'!X87=0,"",'Score Sheet (ENTER DATA)'!X87)</f>
        <v>80</v>
      </c>
      <c r="Y21" s="38">
        <f>IF('Score Sheet (ENTER DATA)'!Y87=0,"",'Score Sheet (ENTER DATA)'!Y87)</f>
        <v>41</v>
      </c>
      <c r="Z21" s="38">
        <f>IF('Score Sheet (ENTER DATA)'!Z87=0,"",'Score Sheet (ENTER DATA)'!Z87)</f>
        <v>27</v>
      </c>
      <c r="AA21" s="38">
        <f>IF('Score Sheet (ENTER DATA)'!AA87=0,"",'Score Sheet (ENTER DATA)'!AA87)</f>
        <v>12</v>
      </c>
      <c r="AB21" s="38">
        <f>IF('Score Sheet (ENTER DATA)'!AB87=0,"",'Score Sheet (ENTER DATA)'!AB87)</f>
        <v>4</v>
      </c>
      <c r="AC21" s="38">
        <f>IF('Score Sheet (ENTER DATA)'!AC87=0,"",'Score Sheet (ENTER DATA)'!AC87)</f>
        <v>39</v>
      </c>
      <c r="AD21" s="38">
        <f>IF('Score Sheet (ENTER DATA)'!AD87=0,"",'Score Sheet (ENTER DATA)'!AD87)</f>
        <v>26</v>
      </c>
      <c r="AE21" s="38">
        <f>IF('Score Sheet (ENTER DATA)'!AE87=0,"",'Score Sheet (ENTER DATA)'!AE87)</f>
        <v>12</v>
      </c>
      <c r="AF21" s="38">
        <f>IF('Score Sheet (ENTER DATA)'!AF87=0,"",'Score Sheet (ENTER DATA)'!AF87)</f>
        <v>3</v>
      </c>
      <c r="AG21" s="143"/>
    </row>
    <row r="22" ht="14.25" customHeight="1">
      <c r="A22" s="144" t="str">
        <f>IF(ISBLANK('Score Sheet (ENTER DATA)'!C56),"",'Score Sheet (ENTER DATA)'!A56)</f>
        <v>WAT</v>
      </c>
      <c r="B22" s="38">
        <f>IF(ISBLANK('Score Sheet (ENTER DATA)'!C56),"",'Score Sheet (ENTER DATA)'!B56)</f>
        <v>1</v>
      </c>
      <c r="C22" s="40" t="str">
        <f>IF(ISBLANK('Score Sheet (ENTER DATA)'!C56),"",'Score Sheet (ENTER DATA)'!C56)</f>
        <v>Josh koszarek</v>
      </c>
      <c r="D22" s="38">
        <f>IF(ISBLANK('Score Sheet (ENTER DATA)'!D56),"",'Score Sheet (ENTER DATA)'!D56)</f>
        <v>4</v>
      </c>
      <c r="E22" s="38">
        <f>IF(ISBLANK('Score Sheet (ENTER DATA)'!E56),"",'Score Sheet (ENTER DATA)'!E56)</f>
        <v>5</v>
      </c>
      <c r="F22" s="38">
        <f>IF(ISBLANK('Score Sheet (ENTER DATA)'!F56),"",'Score Sheet (ENTER DATA)'!F56)</f>
        <v>5</v>
      </c>
      <c r="G22" s="38">
        <f>IF(ISBLANK('Score Sheet (ENTER DATA)'!G56),"",'Score Sheet (ENTER DATA)'!G56)</f>
        <v>5</v>
      </c>
      <c r="H22" s="38">
        <f>IF(ISBLANK('Score Sheet (ENTER DATA)'!H56),"",'Score Sheet (ENTER DATA)'!H56)</f>
        <v>3</v>
      </c>
      <c r="I22" s="38">
        <f>IF(ISBLANK('Score Sheet (ENTER DATA)'!I56),"",'Score Sheet (ENTER DATA)'!I56)</f>
        <v>4</v>
      </c>
      <c r="J22" s="38">
        <f>IF(ISBLANK('Score Sheet (ENTER DATA)'!J56),"",'Score Sheet (ENTER DATA)'!J56)</f>
        <v>5</v>
      </c>
      <c r="K22" s="38">
        <f>IF(ISBLANK('Score Sheet (ENTER DATA)'!K56),"",'Score Sheet (ENTER DATA)'!K56)</f>
        <v>5</v>
      </c>
      <c r="L22" s="38">
        <f>IF(ISBLANK('Score Sheet (ENTER DATA)'!L56),"",'Score Sheet (ENTER DATA)'!L56)</f>
        <v>3</v>
      </c>
      <c r="M22" s="48">
        <f>IF('Score Sheet (ENTER DATA)'!M56=0,"",'Score Sheet (ENTER DATA)'!M56)</f>
        <v>39</v>
      </c>
      <c r="N22" s="38">
        <f>IF(ISBLANK('Score Sheet (ENTER DATA)'!N56),"",'Score Sheet (ENTER DATA)'!N56)</f>
        <v>5</v>
      </c>
      <c r="O22" s="38">
        <f>IF(ISBLANK('Score Sheet (ENTER DATA)'!O56),"",'Score Sheet (ENTER DATA)'!O56)</f>
        <v>4</v>
      </c>
      <c r="P22" s="38">
        <f>IF(ISBLANK('Score Sheet (ENTER DATA)'!P56),"",'Score Sheet (ENTER DATA)'!P56)</f>
        <v>4</v>
      </c>
      <c r="Q22" s="38">
        <f>IF(ISBLANK('Score Sheet (ENTER DATA)'!Q56),"",'Score Sheet (ENTER DATA)'!Q56)</f>
        <v>5</v>
      </c>
      <c r="R22" s="38">
        <f>IF(ISBLANK('Score Sheet (ENTER DATA)'!R56),"",'Score Sheet (ENTER DATA)'!R56)</f>
        <v>4</v>
      </c>
      <c r="S22" s="38">
        <f>IF(ISBLANK('Score Sheet (ENTER DATA)'!S56),"",'Score Sheet (ENTER DATA)'!S56)</f>
        <v>4</v>
      </c>
      <c r="T22" s="38">
        <f>IF(ISBLANK('Score Sheet (ENTER DATA)'!T56),"",'Score Sheet (ENTER DATA)'!T56)</f>
        <v>2</v>
      </c>
      <c r="U22" s="38">
        <f>IF(ISBLANK('Score Sheet (ENTER DATA)'!U56),"",'Score Sheet (ENTER DATA)'!U56)</f>
        <v>7</v>
      </c>
      <c r="V22" s="38">
        <f>IF(ISBLANK('Score Sheet (ENTER DATA)'!V56),"",'Score Sheet (ENTER DATA)'!V56)</f>
        <v>6</v>
      </c>
      <c r="W22" s="53">
        <f>IF('Score Sheet (ENTER DATA)'!W56=0,"",'Score Sheet (ENTER DATA)'!W56)</f>
        <v>41</v>
      </c>
      <c r="X22" s="55">
        <f>IF('Score Sheet (ENTER DATA)'!X56=0,"",'Score Sheet (ENTER DATA)'!X56)</f>
        <v>80</v>
      </c>
      <c r="Y22" s="38">
        <f>IF('Score Sheet (ENTER DATA)'!Y56=0,"",'Score Sheet (ENTER DATA)'!Y56)</f>
        <v>41</v>
      </c>
      <c r="Z22" s="38">
        <f>IF('Score Sheet (ENTER DATA)'!Z56=0,"",'Score Sheet (ENTER DATA)'!Z56)</f>
        <v>28</v>
      </c>
      <c r="AA22" s="38">
        <f>IF('Score Sheet (ENTER DATA)'!AA56=0,"",'Score Sheet (ENTER DATA)'!AA56)</f>
        <v>15</v>
      </c>
      <c r="AB22" s="38">
        <f>IF('Score Sheet (ENTER DATA)'!AB56=0,"",'Score Sheet (ENTER DATA)'!AB56)</f>
        <v>6</v>
      </c>
      <c r="AC22" s="38">
        <f>IF('Score Sheet (ENTER DATA)'!AC56=0,"",'Score Sheet (ENTER DATA)'!AC56)</f>
        <v>39</v>
      </c>
      <c r="AD22" s="38">
        <f>IF('Score Sheet (ENTER DATA)'!AD56=0,"",'Score Sheet (ENTER DATA)'!AD56)</f>
        <v>25</v>
      </c>
      <c r="AE22" s="38">
        <f>IF('Score Sheet (ENTER DATA)'!AE56=0,"",'Score Sheet (ENTER DATA)'!AE56)</f>
        <v>13</v>
      </c>
      <c r="AF22" s="38">
        <f>IF('Score Sheet (ENTER DATA)'!AF56=0,"",'Score Sheet (ENTER DATA)'!AF56)</f>
        <v>3</v>
      </c>
      <c r="AG22" s="145"/>
    </row>
    <row r="23" ht="14.25" customHeight="1">
      <c r="A23" s="36" t="str">
        <f>IF(ISBLANK('Score Sheet (ENTER DATA)'!C102),"",'Score Sheet (ENTER DATA)'!A102)</f>
        <v>LGB</v>
      </c>
      <c r="B23" s="38">
        <f>IF(ISBLANK('Score Sheet (ENTER DATA)'!C102),"",'Score Sheet (ENTER DATA)'!B102)</f>
        <v>2</v>
      </c>
      <c r="C23" s="40" t="str">
        <f>IF(ISBLANK('Score Sheet (ENTER DATA)'!C102),"",'Score Sheet (ENTER DATA)'!C102)</f>
        <v>Connor Duggan</v>
      </c>
      <c r="D23" s="38">
        <f>IF(ISBLANK('Score Sheet (ENTER DATA)'!D102),"",'Score Sheet (ENTER DATA)'!D102)</f>
        <v>5</v>
      </c>
      <c r="E23" s="38">
        <f>IF(ISBLANK('Score Sheet (ENTER DATA)'!E102),"",'Score Sheet (ENTER DATA)'!E102)</f>
        <v>5</v>
      </c>
      <c r="F23" s="38">
        <f>IF(ISBLANK('Score Sheet (ENTER DATA)'!F102),"",'Score Sheet (ENTER DATA)'!F102)</f>
        <v>4</v>
      </c>
      <c r="G23" s="38">
        <f>IF(ISBLANK('Score Sheet (ENTER DATA)'!G102),"",'Score Sheet (ENTER DATA)'!G102)</f>
        <v>5</v>
      </c>
      <c r="H23" s="38">
        <f>IF(ISBLANK('Score Sheet (ENTER DATA)'!H102),"",'Score Sheet (ENTER DATA)'!H102)</f>
        <v>3</v>
      </c>
      <c r="I23" s="38">
        <f>IF(ISBLANK('Score Sheet (ENTER DATA)'!I102),"",'Score Sheet (ENTER DATA)'!I102)</f>
        <v>4</v>
      </c>
      <c r="J23" s="38">
        <f>IF(ISBLANK('Score Sheet (ENTER DATA)'!J102),"",'Score Sheet (ENTER DATA)'!J102)</f>
        <v>6</v>
      </c>
      <c r="K23" s="38">
        <f>IF(ISBLANK('Score Sheet (ENTER DATA)'!K102),"",'Score Sheet (ENTER DATA)'!K102)</f>
        <v>5</v>
      </c>
      <c r="L23" s="38">
        <f>IF(ISBLANK('Score Sheet (ENTER DATA)'!L102),"",'Score Sheet (ENTER DATA)'!L102)</f>
        <v>3</v>
      </c>
      <c r="M23" s="48">
        <f>IF('Score Sheet (ENTER DATA)'!M102=0,"",'Score Sheet (ENTER DATA)'!M102)</f>
        <v>40</v>
      </c>
      <c r="N23" s="38">
        <f>IF(ISBLANK('Score Sheet (ENTER DATA)'!N102),"",'Score Sheet (ENTER DATA)'!N102)</f>
        <v>5</v>
      </c>
      <c r="O23" s="38">
        <f>IF(ISBLANK('Score Sheet (ENTER DATA)'!O102),"",'Score Sheet (ENTER DATA)'!O102)</f>
        <v>5</v>
      </c>
      <c r="P23" s="38">
        <f>IF(ISBLANK('Score Sheet (ENTER DATA)'!P102),"",'Score Sheet (ENTER DATA)'!P102)</f>
        <v>3</v>
      </c>
      <c r="Q23" s="38">
        <f>IF(ISBLANK('Score Sheet (ENTER DATA)'!Q102),"",'Score Sheet (ENTER DATA)'!Q102)</f>
        <v>6</v>
      </c>
      <c r="R23" s="38">
        <f>IF(ISBLANK('Score Sheet (ENTER DATA)'!R102),"",'Score Sheet (ENTER DATA)'!R102)</f>
        <v>5</v>
      </c>
      <c r="S23" s="38">
        <f>IF(ISBLANK('Score Sheet (ENTER DATA)'!S102),"",'Score Sheet (ENTER DATA)'!S102)</f>
        <v>6</v>
      </c>
      <c r="T23" s="38">
        <f>IF(ISBLANK('Score Sheet (ENTER DATA)'!T102),"",'Score Sheet (ENTER DATA)'!T102)</f>
        <v>2</v>
      </c>
      <c r="U23" s="38">
        <f>IF(ISBLANK('Score Sheet (ENTER DATA)'!U102),"",'Score Sheet (ENTER DATA)'!U102)</f>
        <v>5</v>
      </c>
      <c r="V23" s="38">
        <f>IF(ISBLANK('Score Sheet (ENTER DATA)'!V102),"",'Score Sheet (ENTER DATA)'!V102)</f>
        <v>4</v>
      </c>
      <c r="W23" s="53">
        <f>IF('Score Sheet (ENTER DATA)'!W102=0,"",'Score Sheet (ENTER DATA)'!W102)</f>
        <v>41</v>
      </c>
      <c r="X23" s="55">
        <f>IF('Score Sheet (ENTER DATA)'!X102=0,"",'Score Sheet (ENTER DATA)'!X102)</f>
        <v>81</v>
      </c>
      <c r="Y23" s="38">
        <f>IF('Score Sheet (ENTER DATA)'!Y102=0,"",'Score Sheet (ENTER DATA)'!Y102)</f>
        <v>41</v>
      </c>
      <c r="Z23" s="38">
        <f>IF('Score Sheet (ENTER DATA)'!Z102=0,"",'Score Sheet (ENTER DATA)'!Z102)</f>
        <v>28</v>
      </c>
      <c r="AA23" s="38">
        <f>IF('Score Sheet (ENTER DATA)'!AA102=0,"",'Score Sheet (ENTER DATA)'!AA102)</f>
        <v>11</v>
      </c>
      <c r="AB23" s="38">
        <f>IF('Score Sheet (ENTER DATA)'!AB102=0,"",'Score Sheet (ENTER DATA)'!AB102)</f>
        <v>4</v>
      </c>
      <c r="AC23" s="38">
        <f>IF('Score Sheet (ENTER DATA)'!AC102=0,"",'Score Sheet (ENTER DATA)'!AC102)</f>
        <v>40</v>
      </c>
      <c r="AD23" s="38">
        <f>IF('Score Sheet (ENTER DATA)'!AD102=0,"",'Score Sheet (ENTER DATA)'!AD102)</f>
        <v>26</v>
      </c>
      <c r="AE23" s="38">
        <f>IF('Score Sheet (ENTER DATA)'!AE102=0,"",'Score Sheet (ENTER DATA)'!AE102)</f>
        <v>14</v>
      </c>
      <c r="AF23" s="38">
        <f>IF('Score Sheet (ENTER DATA)'!AF102=0,"",'Score Sheet (ENTER DATA)'!AF102)</f>
        <v>3</v>
      </c>
      <c r="AG23" s="148"/>
    </row>
    <row r="24" ht="14.25" customHeight="1">
      <c r="A24" s="62" t="str">
        <f>IF(ISBLANK('Score Sheet (ENTER DATA)'!C257),"",'Score Sheet (ENTER DATA)'!A257)</f>
        <v>PEW</v>
      </c>
      <c r="B24" s="38">
        <f>IF(ISBLANK('Score Sheet (ENTER DATA)'!D257),"",'Score Sheet (ENTER DATA)'!B257)</f>
        <v>4</v>
      </c>
      <c r="C24" s="40" t="str">
        <f>IF(ISBLANK('Score Sheet (ENTER DATA)'!E257),"",'Score Sheet (ENTER DATA)'!C257)</f>
        <v>Tyler Hintz</v>
      </c>
      <c r="D24" s="38">
        <f>IF(ISBLANK('Score Sheet (ENTER DATA)'!F257),"",'Score Sheet (ENTER DATA)'!D257)</f>
        <v>5</v>
      </c>
      <c r="E24" s="38">
        <f>IF(ISBLANK('Score Sheet (ENTER DATA)'!G257),"",'Score Sheet (ENTER DATA)'!E257)</f>
        <v>5</v>
      </c>
      <c r="F24" s="38">
        <f>IF(ISBLANK('Score Sheet (ENTER DATA)'!H257),"",'Score Sheet (ENTER DATA)'!F257)</f>
        <v>5</v>
      </c>
      <c r="G24" s="38">
        <f>IF(ISBLANK('Score Sheet (ENTER DATA)'!I257),"",'Score Sheet (ENTER DATA)'!G257)</f>
        <v>3</v>
      </c>
      <c r="H24" s="38">
        <f>IF(ISBLANK('Score Sheet (ENTER DATA)'!J257),"",'Score Sheet (ENTER DATA)'!H257)</f>
        <v>4</v>
      </c>
      <c r="I24" s="38">
        <f>IF(ISBLANK('Score Sheet (ENTER DATA)'!K257),"",'Score Sheet (ENTER DATA)'!I257)</f>
        <v>5</v>
      </c>
      <c r="J24" s="38">
        <f>IF(ISBLANK('Score Sheet (ENTER DATA)'!L257),"",'Score Sheet (ENTER DATA)'!J257)</f>
        <v>4</v>
      </c>
      <c r="K24" s="38">
        <f>IF(ISBLANK('Score Sheet (ENTER DATA)'!M257),"",'Score Sheet (ENTER DATA)'!K257)</f>
        <v>5</v>
      </c>
      <c r="L24" s="38">
        <f>IF(ISBLANK('Score Sheet (ENTER DATA)'!N257),"",'Score Sheet (ENTER DATA)'!L257)</f>
        <v>5</v>
      </c>
      <c r="M24" s="48">
        <f>IF(ISBLANK('Score Sheet (ENTER DATA)'!O257),"",'Score Sheet (ENTER DATA)'!M257)</f>
        <v>41</v>
      </c>
      <c r="N24" s="38">
        <f>IF(ISBLANK('Score Sheet (ENTER DATA)'!P257),"",'Score Sheet (ENTER DATA)'!N257)</f>
        <v>5</v>
      </c>
      <c r="O24" s="38">
        <f>IF(ISBLANK('Score Sheet (ENTER DATA)'!Q257),"",'Score Sheet (ENTER DATA)'!O257)</f>
        <v>4</v>
      </c>
      <c r="P24" s="38">
        <f>IF(ISBLANK('Score Sheet (ENTER DATA)'!R257),"",'Score Sheet (ENTER DATA)'!P257)</f>
        <v>3</v>
      </c>
      <c r="Q24" s="38">
        <f>IF(ISBLANK('Score Sheet (ENTER DATA)'!S257),"",'Score Sheet (ENTER DATA)'!Q257)</f>
        <v>4</v>
      </c>
      <c r="R24" s="38">
        <f>IF(ISBLANK('Score Sheet (ENTER DATA)'!T257),"",'Score Sheet (ENTER DATA)'!R257)</f>
        <v>5</v>
      </c>
      <c r="S24" s="38">
        <f>IF(ISBLANK('Score Sheet (ENTER DATA)'!U257),"",'Score Sheet (ENTER DATA)'!S257)</f>
        <v>4</v>
      </c>
      <c r="T24" s="38">
        <f>IF(ISBLANK('Score Sheet (ENTER DATA)'!V257),"",'Score Sheet (ENTER DATA)'!T257)</f>
        <v>4</v>
      </c>
      <c r="U24" s="38">
        <f>IF(ISBLANK('Score Sheet (ENTER DATA)'!W257),"",'Score Sheet (ENTER DATA)'!U257)</f>
        <v>6</v>
      </c>
      <c r="V24" s="38">
        <f>IF(ISBLANK('Score Sheet (ENTER DATA)'!X257),"",'Score Sheet (ENTER DATA)'!V257)</f>
        <v>6</v>
      </c>
      <c r="W24" s="53">
        <f>IF(ISBLANK('Score Sheet (ENTER DATA)'!Y257),"",'Score Sheet (ENTER DATA)'!W257)</f>
        <v>41</v>
      </c>
      <c r="X24" s="55">
        <f>IF(ISBLANK('Score Sheet (ENTER DATA)'!Z257),"",'Score Sheet (ENTER DATA)'!X257)</f>
        <v>82</v>
      </c>
      <c r="Y24" s="38">
        <f>IF(ISBLANK('Score Sheet (ENTER DATA)'!AA257),"",'Score Sheet (ENTER DATA)'!Y257)</f>
        <v>41</v>
      </c>
      <c r="Z24" s="38">
        <f>IF(ISBLANK('Score Sheet (ENTER DATA)'!AB257),"",'Score Sheet (ENTER DATA)'!Z257)</f>
        <v>29</v>
      </c>
      <c r="AA24" s="38">
        <f>IF(ISBLANK('Score Sheet (ENTER DATA)'!AC257),"",'Score Sheet (ENTER DATA)'!AA257)</f>
        <v>16</v>
      </c>
      <c r="AB24" s="38">
        <f>IF(ISBLANK('Score Sheet (ENTER DATA)'!AD257),"",'Score Sheet (ENTER DATA)'!AB257)</f>
        <v>6</v>
      </c>
      <c r="AC24" s="38">
        <f>IF(ISBLANK('Score Sheet (ENTER DATA)'!AE257),"",'Score Sheet (ENTER DATA)'!AC257)</f>
        <v>41</v>
      </c>
      <c r="AD24" s="38">
        <f>IF(ISBLANK('Score Sheet (ENTER DATA)'!AF257),"",'Score Sheet (ENTER DATA)'!AD257)</f>
        <v>26</v>
      </c>
      <c r="AE24" s="38">
        <f>IF(ISBLANK('Score Sheet (ENTER DATA)'!AE257),"",'Score Sheet (ENTER DATA)'!AE257)</f>
        <v>14</v>
      </c>
      <c r="AF24" s="38">
        <f>IF(ISBLANK('Score Sheet (ENTER DATA)'!AF257),"",'Score Sheet (ENTER DATA)'!AF257)</f>
        <v>5</v>
      </c>
      <c r="AG24" s="24"/>
    </row>
    <row r="25" ht="14.25" customHeight="1">
      <c r="A25" s="71" t="str">
        <f>IF(ISBLANK('Score Sheet (ENTER DATA)'!C78),"",'Score Sheet (ENTER DATA)'!A78)</f>
        <v>WAUN</v>
      </c>
      <c r="B25" s="38">
        <f>IF(ISBLANK('Score Sheet (ENTER DATA)'!C78),"",'Score Sheet (ENTER DATA)'!B78)</f>
        <v>5</v>
      </c>
      <c r="C25" s="40" t="str">
        <f>IF(ISBLANK('Score Sheet (ENTER DATA)'!C78),"",'Score Sheet (ENTER DATA)'!C78)</f>
        <v>Hans Meganck</v>
      </c>
      <c r="D25" s="38">
        <f>IF(ISBLANK('Score Sheet (ENTER DATA)'!D78),"",'Score Sheet (ENTER DATA)'!D78)</f>
        <v>4</v>
      </c>
      <c r="E25" s="38">
        <f>IF(ISBLANK('Score Sheet (ENTER DATA)'!E78),"",'Score Sheet (ENTER DATA)'!E78)</f>
        <v>6</v>
      </c>
      <c r="F25" s="38">
        <f>IF(ISBLANK('Score Sheet (ENTER DATA)'!F78),"",'Score Sheet (ENTER DATA)'!F78)</f>
        <v>5</v>
      </c>
      <c r="G25" s="38">
        <f>IF(ISBLANK('Score Sheet (ENTER DATA)'!G78),"",'Score Sheet (ENTER DATA)'!G78)</f>
        <v>5</v>
      </c>
      <c r="H25" s="38">
        <f>IF(ISBLANK('Score Sheet (ENTER DATA)'!H78),"",'Score Sheet (ENTER DATA)'!H78)</f>
        <v>4</v>
      </c>
      <c r="I25" s="38">
        <f>IF(ISBLANK('Score Sheet (ENTER DATA)'!I78),"",'Score Sheet (ENTER DATA)'!I78)</f>
        <v>4</v>
      </c>
      <c r="J25" s="38">
        <f>IF(ISBLANK('Score Sheet (ENTER DATA)'!J78),"",'Score Sheet (ENTER DATA)'!J78)</f>
        <v>5</v>
      </c>
      <c r="K25" s="38">
        <f>IF(ISBLANK('Score Sheet (ENTER DATA)'!K78),"",'Score Sheet (ENTER DATA)'!K78)</f>
        <v>5</v>
      </c>
      <c r="L25" s="38">
        <f>IF(ISBLANK('Score Sheet (ENTER DATA)'!L78),"",'Score Sheet (ENTER DATA)'!L78)</f>
        <v>2</v>
      </c>
      <c r="M25" s="48">
        <f>IF('Score Sheet (ENTER DATA)'!M78=0,"",'Score Sheet (ENTER DATA)'!M78)</f>
        <v>40</v>
      </c>
      <c r="N25" s="38">
        <f>IF(ISBLANK('Score Sheet (ENTER DATA)'!N78),"",'Score Sheet (ENTER DATA)'!N78)</f>
        <v>4</v>
      </c>
      <c r="O25" s="38">
        <f>IF(ISBLANK('Score Sheet (ENTER DATA)'!O78),"",'Score Sheet (ENTER DATA)'!O78)</f>
        <v>4</v>
      </c>
      <c r="P25" s="38">
        <f>IF(ISBLANK('Score Sheet (ENTER DATA)'!P78),"",'Score Sheet (ENTER DATA)'!P78)</f>
        <v>5</v>
      </c>
      <c r="Q25" s="38">
        <f>IF(ISBLANK('Score Sheet (ENTER DATA)'!Q78),"",'Score Sheet (ENTER DATA)'!Q78)</f>
        <v>6</v>
      </c>
      <c r="R25" s="38">
        <f>IF(ISBLANK('Score Sheet (ENTER DATA)'!R78),"",'Score Sheet (ENTER DATA)'!R78)</f>
        <v>5</v>
      </c>
      <c r="S25" s="38">
        <f>IF(ISBLANK('Score Sheet (ENTER DATA)'!S78),"",'Score Sheet (ENTER DATA)'!S78)</f>
        <v>5</v>
      </c>
      <c r="T25" s="38">
        <f>IF(ISBLANK('Score Sheet (ENTER DATA)'!T78),"",'Score Sheet (ENTER DATA)'!T78)</f>
        <v>4</v>
      </c>
      <c r="U25" s="38">
        <f>IF(ISBLANK('Score Sheet (ENTER DATA)'!U78),"",'Score Sheet (ENTER DATA)'!U78)</f>
        <v>5</v>
      </c>
      <c r="V25" s="38">
        <f>IF(ISBLANK('Score Sheet (ENTER DATA)'!V78),"",'Score Sheet (ENTER DATA)'!V78)</f>
        <v>4</v>
      </c>
      <c r="W25" s="53">
        <f>IF('Score Sheet (ENTER DATA)'!W78=0,"",'Score Sheet (ENTER DATA)'!W78)</f>
        <v>42</v>
      </c>
      <c r="X25" s="55">
        <f>IF('Score Sheet (ENTER DATA)'!X78=0,"",'Score Sheet (ENTER DATA)'!X78)</f>
        <v>82</v>
      </c>
      <c r="Y25" s="38">
        <f>IF('Score Sheet (ENTER DATA)'!Y78=0,"",'Score Sheet (ENTER DATA)'!Y78)</f>
        <v>42</v>
      </c>
      <c r="Z25" s="38">
        <f>IF('Score Sheet (ENTER DATA)'!Z78=0,"",'Score Sheet (ENTER DATA)'!Z78)</f>
        <v>29</v>
      </c>
      <c r="AA25" s="38">
        <f>IF('Score Sheet (ENTER DATA)'!AA78=0,"",'Score Sheet (ENTER DATA)'!AA78)</f>
        <v>13</v>
      </c>
      <c r="AB25" s="38">
        <f>IF('Score Sheet (ENTER DATA)'!AB78=0,"",'Score Sheet (ENTER DATA)'!AB78)</f>
        <v>4</v>
      </c>
      <c r="AC25" s="38">
        <f>IF('Score Sheet (ENTER DATA)'!AC78=0,"",'Score Sheet (ENTER DATA)'!AC78)</f>
        <v>40</v>
      </c>
      <c r="AD25" s="38">
        <f>IF('Score Sheet (ENTER DATA)'!AD78=0,"",'Score Sheet (ENTER DATA)'!AD78)</f>
        <v>25</v>
      </c>
      <c r="AE25" s="38">
        <f>IF('Score Sheet (ENTER DATA)'!AE78=0,"",'Score Sheet (ENTER DATA)'!AE78)</f>
        <v>12</v>
      </c>
      <c r="AF25" s="38">
        <f>IF('Score Sheet (ENTER DATA)'!AF78=0,"",'Score Sheet (ENTER DATA)'!AF78)</f>
        <v>2</v>
      </c>
      <c r="AG25" s="143"/>
    </row>
    <row r="26" ht="14.25" customHeight="1">
      <c r="A26" s="154" t="str">
        <f>IF(ISBLANK('Score Sheet (ENTER DATA)'!C128),"",'Score Sheet (ENTER DATA)'!A128)</f>
        <v>MUS</v>
      </c>
      <c r="B26" s="38">
        <f>IF(ISBLANK('Score Sheet (ENTER DATA)'!C128),"",'Score Sheet (ENTER DATA)'!B128)</f>
        <v>1</v>
      </c>
      <c r="C26" s="40" t="str">
        <f>IF(ISBLANK('Score Sheet (ENTER DATA)'!C128),"",'Score Sheet (ENTER DATA)'!C128)</f>
        <v>Mason Polivka</v>
      </c>
      <c r="D26" s="38">
        <f>IF(ISBLANK('Score Sheet (ENTER DATA)'!D128),"",'Score Sheet (ENTER DATA)'!D128)</f>
        <v>6</v>
      </c>
      <c r="E26" s="38">
        <f>IF(ISBLANK('Score Sheet (ENTER DATA)'!E128),"",'Score Sheet (ENTER DATA)'!E128)</f>
        <v>6</v>
      </c>
      <c r="F26" s="38">
        <f>IF(ISBLANK('Score Sheet (ENTER DATA)'!F128),"",'Score Sheet (ENTER DATA)'!F128)</f>
        <v>6</v>
      </c>
      <c r="G26" s="38">
        <f>IF(ISBLANK('Score Sheet (ENTER DATA)'!G128),"",'Score Sheet (ENTER DATA)'!G128)</f>
        <v>5</v>
      </c>
      <c r="H26" s="38">
        <f>IF(ISBLANK('Score Sheet (ENTER DATA)'!H128),"",'Score Sheet (ENTER DATA)'!H128)</f>
        <v>4</v>
      </c>
      <c r="I26" s="38">
        <f>IF(ISBLANK('Score Sheet (ENTER DATA)'!I128),"",'Score Sheet (ENTER DATA)'!I128)</f>
        <v>5</v>
      </c>
      <c r="J26" s="38">
        <f>IF(ISBLANK('Score Sheet (ENTER DATA)'!J128),"",'Score Sheet (ENTER DATA)'!J128)</f>
        <v>6</v>
      </c>
      <c r="K26" s="38">
        <f>IF(ISBLANK('Score Sheet (ENTER DATA)'!K128),"",'Score Sheet (ENTER DATA)'!K128)</f>
        <v>4</v>
      </c>
      <c r="L26" s="38">
        <f>IF(ISBLANK('Score Sheet (ENTER DATA)'!L128),"",'Score Sheet (ENTER DATA)'!L128)</f>
        <v>3</v>
      </c>
      <c r="M26" s="48">
        <f>IF('Score Sheet (ENTER DATA)'!M128=0,"",'Score Sheet (ENTER DATA)'!M128)</f>
        <v>45</v>
      </c>
      <c r="N26" s="38">
        <f>IF(ISBLANK('Score Sheet (ENTER DATA)'!N128),"",'Score Sheet (ENTER DATA)'!N128)</f>
        <v>5</v>
      </c>
      <c r="O26" s="38">
        <f>IF(ISBLANK('Score Sheet (ENTER DATA)'!O128),"",'Score Sheet (ENTER DATA)'!O128)</f>
        <v>5</v>
      </c>
      <c r="P26" s="38">
        <f>IF(ISBLANK('Score Sheet (ENTER DATA)'!P128),"",'Score Sheet (ENTER DATA)'!P128)</f>
        <v>3</v>
      </c>
      <c r="Q26" s="38">
        <f>IF(ISBLANK('Score Sheet (ENTER DATA)'!Q128),"",'Score Sheet (ENTER DATA)'!Q128)</f>
        <v>5</v>
      </c>
      <c r="R26" s="38">
        <f>IF(ISBLANK('Score Sheet (ENTER DATA)'!R128),"",'Score Sheet (ENTER DATA)'!R128)</f>
        <v>4</v>
      </c>
      <c r="S26" s="38">
        <f>IF(ISBLANK('Score Sheet (ENTER DATA)'!S128),"",'Score Sheet (ENTER DATA)'!S128)</f>
        <v>4</v>
      </c>
      <c r="T26" s="38">
        <f>IF(ISBLANK('Score Sheet (ENTER DATA)'!T128),"",'Score Sheet (ENTER DATA)'!T128)</f>
        <v>4</v>
      </c>
      <c r="U26" s="38">
        <f>IF(ISBLANK('Score Sheet (ENTER DATA)'!U128),"",'Score Sheet (ENTER DATA)'!U128)</f>
        <v>4</v>
      </c>
      <c r="V26" s="38">
        <f>IF(ISBLANK('Score Sheet (ENTER DATA)'!V128),"",'Score Sheet (ENTER DATA)'!V128)</f>
        <v>4</v>
      </c>
      <c r="W26" s="53">
        <f>IF('Score Sheet (ENTER DATA)'!W128=0,"",'Score Sheet (ENTER DATA)'!W128)</f>
        <v>38</v>
      </c>
      <c r="X26" s="55">
        <f>IF('Score Sheet (ENTER DATA)'!X128=0,"",'Score Sheet (ENTER DATA)'!X128)</f>
        <v>83</v>
      </c>
      <c r="Y26" s="38">
        <f>IF('Score Sheet (ENTER DATA)'!Y128=0,"",'Score Sheet (ENTER DATA)'!Y128)</f>
        <v>38</v>
      </c>
      <c r="Z26" s="38">
        <f>IF('Score Sheet (ENTER DATA)'!Z128=0,"",'Score Sheet (ENTER DATA)'!Z128)</f>
        <v>25</v>
      </c>
      <c r="AA26" s="38">
        <f>IF('Score Sheet (ENTER DATA)'!AA128=0,"",'Score Sheet (ENTER DATA)'!AA128)</f>
        <v>12</v>
      </c>
      <c r="AB26" s="38">
        <f>IF('Score Sheet (ENTER DATA)'!AB128=0,"",'Score Sheet (ENTER DATA)'!AB128)</f>
        <v>4</v>
      </c>
      <c r="AC26" s="38">
        <f>IF('Score Sheet (ENTER DATA)'!AC128=0,"",'Score Sheet (ENTER DATA)'!AC128)</f>
        <v>45</v>
      </c>
      <c r="AD26" s="38">
        <f>IF('Score Sheet (ENTER DATA)'!AD128=0,"",'Score Sheet (ENTER DATA)'!AD128)</f>
        <v>27</v>
      </c>
      <c r="AE26" s="38">
        <f>IF('Score Sheet (ENTER DATA)'!AE128=0,"",'Score Sheet (ENTER DATA)'!AE128)</f>
        <v>13</v>
      </c>
      <c r="AF26" s="38">
        <f>IF('Score Sheet (ENTER DATA)'!AF128=0,"",'Score Sheet (ENTER DATA)'!AF128)</f>
        <v>3</v>
      </c>
      <c r="AG26" s="155">
        <v>2.0</v>
      </c>
    </row>
    <row r="27" ht="14.25" customHeight="1">
      <c r="A27" s="154" t="str">
        <f>IF(ISBLANK('Score Sheet (ENTER DATA)'!C129),"",'Score Sheet (ENTER DATA)'!A129)</f>
        <v>MUS</v>
      </c>
      <c r="B27" s="38">
        <f>IF(ISBLANK('Score Sheet (ENTER DATA)'!C129),"",'Score Sheet (ENTER DATA)'!B129)</f>
        <v>2</v>
      </c>
      <c r="C27" s="40" t="str">
        <f>IF(ISBLANK('Score Sheet (ENTER DATA)'!C129),"",'Score Sheet (ENTER DATA)'!C129)</f>
        <v>Shane Dunning</v>
      </c>
      <c r="D27" s="38">
        <f>IF(ISBLANK('Score Sheet (ENTER DATA)'!D129),"",'Score Sheet (ENTER DATA)'!D129)</f>
        <v>5</v>
      </c>
      <c r="E27" s="38">
        <f>IF(ISBLANK('Score Sheet (ENTER DATA)'!E129),"",'Score Sheet (ENTER DATA)'!E129)</f>
        <v>5</v>
      </c>
      <c r="F27" s="38">
        <f>IF(ISBLANK('Score Sheet (ENTER DATA)'!F129),"",'Score Sheet (ENTER DATA)'!F129)</f>
        <v>6</v>
      </c>
      <c r="G27" s="38">
        <f>IF(ISBLANK('Score Sheet (ENTER DATA)'!G129),"",'Score Sheet (ENTER DATA)'!G129)</f>
        <v>4</v>
      </c>
      <c r="H27" s="38">
        <f>IF(ISBLANK('Score Sheet (ENTER DATA)'!H129),"",'Score Sheet (ENTER DATA)'!H129)</f>
        <v>4</v>
      </c>
      <c r="I27" s="38">
        <f>IF(ISBLANK('Score Sheet (ENTER DATA)'!I129),"",'Score Sheet (ENTER DATA)'!I129)</f>
        <v>5</v>
      </c>
      <c r="J27" s="38">
        <f>IF(ISBLANK('Score Sheet (ENTER DATA)'!J129),"",'Score Sheet (ENTER DATA)'!J129)</f>
        <v>5</v>
      </c>
      <c r="K27" s="38">
        <f>IF(ISBLANK('Score Sheet (ENTER DATA)'!K129),"",'Score Sheet (ENTER DATA)'!K129)</f>
        <v>5</v>
      </c>
      <c r="L27" s="38">
        <f>IF(ISBLANK('Score Sheet (ENTER DATA)'!L129),"",'Score Sheet (ENTER DATA)'!L129)</f>
        <v>4</v>
      </c>
      <c r="M27" s="48">
        <f>IF('Score Sheet (ENTER DATA)'!M129=0,"",'Score Sheet (ENTER DATA)'!M129)</f>
        <v>43</v>
      </c>
      <c r="N27" s="38">
        <f>IF(ISBLANK('Score Sheet (ENTER DATA)'!N129),"",'Score Sheet (ENTER DATA)'!N129)</f>
        <v>5</v>
      </c>
      <c r="O27" s="38">
        <f>IF(ISBLANK('Score Sheet (ENTER DATA)'!O129),"",'Score Sheet (ENTER DATA)'!O129)</f>
        <v>5</v>
      </c>
      <c r="P27" s="38">
        <f>IF(ISBLANK('Score Sheet (ENTER DATA)'!P129),"",'Score Sheet (ENTER DATA)'!P129)</f>
        <v>4</v>
      </c>
      <c r="Q27" s="38">
        <f>IF(ISBLANK('Score Sheet (ENTER DATA)'!Q129),"",'Score Sheet (ENTER DATA)'!Q129)</f>
        <v>6</v>
      </c>
      <c r="R27" s="38">
        <f>IF(ISBLANK('Score Sheet (ENTER DATA)'!R129),"",'Score Sheet (ENTER DATA)'!R129)</f>
        <v>3</v>
      </c>
      <c r="S27" s="38">
        <f>IF(ISBLANK('Score Sheet (ENTER DATA)'!S129),"",'Score Sheet (ENTER DATA)'!S129)</f>
        <v>4</v>
      </c>
      <c r="T27" s="38">
        <f>IF(ISBLANK('Score Sheet (ENTER DATA)'!T129),"",'Score Sheet (ENTER DATA)'!T129)</f>
        <v>4</v>
      </c>
      <c r="U27" s="38">
        <f>IF(ISBLANK('Score Sheet (ENTER DATA)'!U129),"",'Score Sheet (ENTER DATA)'!U129)</f>
        <v>4</v>
      </c>
      <c r="V27" s="38">
        <f>IF(ISBLANK('Score Sheet (ENTER DATA)'!V129),"",'Score Sheet (ENTER DATA)'!V129)</f>
        <v>5</v>
      </c>
      <c r="W27" s="53">
        <f>IF('Score Sheet (ENTER DATA)'!W129=0,"",'Score Sheet (ENTER DATA)'!W129)</f>
        <v>40</v>
      </c>
      <c r="X27" s="55">
        <f>IF('Score Sheet (ENTER DATA)'!X129=0,"",'Score Sheet (ENTER DATA)'!X129)</f>
        <v>83</v>
      </c>
      <c r="Y27" s="38">
        <f>IF('Score Sheet (ENTER DATA)'!Y129=0,"",'Score Sheet (ENTER DATA)'!Y129)</f>
        <v>40</v>
      </c>
      <c r="Z27" s="38">
        <f>IF('Score Sheet (ENTER DATA)'!Z129=0,"",'Score Sheet (ENTER DATA)'!Z129)</f>
        <v>26</v>
      </c>
      <c r="AA27" s="38">
        <f>IF('Score Sheet (ENTER DATA)'!AA129=0,"",'Score Sheet (ENTER DATA)'!AA129)</f>
        <v>13</v>
      </c>
      <c r="AB27" s="38">
        <f>IF('Score Sheet (ENTER DATA)'!AB129=0,"",'Score Sheet (ENTER DATA)'!AB129)</f>
        <v>5</v>
      </c>
      <c r="AC27" s="38">
        <f>IF('Score Sheet (ENTER DATA)'!AC129=0,"",'Score Sheet (ENTER DATA)'!AC129)</f>
        <v>43</v>
      </c>
      <c r="AD27" s="38">
        <f>IF('Score Sheet (ENTER DATA)'!AD129=0,"",'Score Sheet (ENTER DATA)'!AD129)</f>
        <v>27</v>
      </c>
      <c r="AE27" s="38">
        <f>IF('Score Sheet (ENTER DATA)'!AE129=0,"",'Score Sheet (ENTER DATA)'!AE129)</f>
        <v>14</v>
      </c>
      <c r="AF27" s="38">
        <f>IF('Score Sheet (ENTER DATA)'!AF129=0,"",'Score Sheet (ENTER DATA)'!AF129)</f>
        <v>4</v>
      </c>
      <c r="AG27" s="155">
        <v>4.0</v>
      </c>
    </row>
    <row r="28" ht="14.25" customHeight="1">
      <c r="A28" s="129" t="str">
        <f>IF(ISBLANK('Score Sheet (ENTER DATA)'!C83),"",'Score Sheet (ENTER DATA)'!A83)</f>
        <v>KM</v>
      </c>
      <c r="B28" s="38">
        <f>IF(ISBLANK('Score Sheet (ENTER DATA)'!C83),"",'Score Sheet (ENTER DATA)'!B83)</f>
        <v>1</v>
      </c>
      <c r="C28" s="40" t="str">
        <f>IF(ISBLANK('Score Sheet (ENTER DATA)'!C83),"",'Score Sheet (ENTER DATA)'!C83)</f>
        <v>Kyle Loose</v>
      </c>
      <c r="D28" s="38">
        <f>IF(ISBLANK('Score Sheet (ENTER DATA)'!D83),"",'Score Sheet (ENTER DATA)'!D83)</f>
        <v>4</v>
      </c>
      <c r="E28" s="38">
        <f>IF(ISBLANK('Score Sheet (ENTER DATA)'!E83),"",'Score Sheet (ENTER DATA)'!E83)</f>
        <v>5</v>
      </c>
      <c r="F28" s="38">
        <f>IF(ISBLANK('Score Sheet (ENTER DATA)'!F83),"",'Score Sheet (ENTER DATA)'!F83)</f>
        <v>5</v>
      </c>
      <c r="G28" s="38">
        <f>IF(ISBLANK('Score Sheet (ENTER DATA)'!G83),"",'Score Sheet (ENTER DATA)'!G83)</f>
        <v>4</v>
      </c>
      <c r="H28" s="38">
        <f>IF(ISBLANK('Score Sheet (ENTER DATA)'!H83),"",'Score Sheet (ENTER DATA)'!H83)</f>
        <v>4</v>
      </c>
      <c r="I28" s="38">
        <f>IF(ISBLANK('Score Sheet (ENTER DATA)'!I83),"",'Score Sheet (ENTER DATA)'!I83)</f>
        <v>5</v>
      </c>
      <c r="J28" s="38">
        <f>IF(ISBLANK('Score Sheet (ENTER DATA)'!J83),"",'Score Sheet (ENTER DATA)'!J83)</f>
        <v>6</v>
      </c>
      <c r="K28" s="38">
        <f>IF(ISBLANK('Score Sheet (ENTER DATA)'!K83),"",'Score Sheet (ENTER DATA)'!K83)</f>
        <v>4</v>
      </c>
      <c r="L28" s="38">
        <f>IF(ISBLANK('Score Sheet (ENTER DATA)'!L83),"",'Score Sheet (ENTER DATA)'!L83)</f>
        <v>6</v>
      </c>
      <c r="M28" s="48">
        <f>IF('Score Sheet (ENTER DATA)'!M83=0,"",'Score Sheet (ENTER DATA)'!M83)</f>
        <v>43</v>
      </c>
      <c r="N28" s="38">
        <f>IF(ISBLANK('Score Sheet (ENTER DATA)'!N83),"",'Score Sheet (ENTER DATA)'!N83)</f>
        <v>4</v>
      </c>
      <c r="O28" s="38">
        <f>IF(ISBLANK('Score Sheet (ENTER DATA)'!O83),"",'Score Sheet (ENTER DATA)'!O83)</f>
        <v>4</v>
      </c>
      <c r="P28" s="38">
        <f>IF(ISBLANK('Score Sheet (ENTER DATA)'!P83),"",'Score Sheet (ENTER DATA)'!P83)</f>
        <v>4</v>
      </c>
      <c r="Q28" s="38">
        <f>IF(ISBLANK('Score Sheet (ENTER DATA)'!Q83),"",'Score Sheet (ENTER DATA)'!Q83)</f>
        <v>4</v>
      </c>
      <c r="R28" s="38">
        <f>IF(ISBLANK('Score Sheet (ENTER DATA)'!R83),"",'Score Sheet (ENTER DATA)'!R83)</f>
        <v>5</v>
      </c>
      <c r="S28" s="38">
        <f>IF(ISBLANK('Score Sheet (ENTER DATA)'!S83),"",'Score Sheet (ENTER DATA)'!S83)</f>
        <v>4</v>
      </c>
      <c r="T28" s="38">
        <f>IF(ISBLANK('Score Sheet (ENTER DATA)'!T83),"",'Score Sheet (ENTER DATA)'!T83)</f>
        <v>5</v>
      </c>
      <c r="U28" s="38">
        <f>IF(ISBLANK('Score Sheet (ENTER DATA)'!U83),"",'Score Sheet (ENTER DATA)'!U83)</f>
        <v>5</v>
      </c>
      <c r="V28" s="38">
        <f>IF(ISBLANK('Score Sheet (ENTER DATA)'!V83),"",'Score Sheet (ENTER DATA)'!V83)</f>
        <v>5</v>
      </c>
      <c r="W28" s="53">
        <f>IF('Score Sheet (ENTER DATA)'!W83=0,"",'Score Sheet (ENTER DATA)'!W83)</f>
        <v>40</v>
      </c>
      <c r="X28" s="55">
        <f>IF('Score Sheet (ENTER DATA)'!X83=0,"",'Score Sheet (ENTER DATA)'!X83)</f>
        <v>83</v>
      </c>
      <c r="Y28" s="38">
        <f>IF('Score Sheet (ENTER DATA)'!Y83=0,"",'Score Sheet (ENTER DATA)'!Y83)</f>
        <v>40</v>
      </c>
      <c r="Z28" s="38">
        <f>IF('Score Sheet (ENTER DATA)'!Z83=0,"",'Score Sheet (ENTER DATA)'!Z83)</f>
        <v>28</v>
      </c>
      <c r="AA28" s="38">
        <f>IF('Score Sheet (ENTER DATA)'!AA83=0,"",'Score Sheet (ENTER DATA)'!AA83)</f>
        <v>15</v>
      </c>
      <c r="AB28" s="38">
        <f>IF('Score Sheet (ENTER DATA)'!AB83=0,"",'Score Sheet (ENTER DATA)'!AB83)</f>
        <v>5</v>
      </c>
      <c r="AC28" s="38">
        <f>IF('Score Sheet (ENTER DATA)'!AC83=0,"",'Score Sheet (ENTER DATA)'!AC83)</f>
        <v>43</v>
      </c>
      <c r="AD28" s="38">
        <f>IF('Score Sheet (ENTER DATA)'!AD83=0,"",'Score Sheet (ENTER DATA)'!AD83)</f>
        <v>29</v>
      </c>
      <c r="AE28" s="38">
        <f>IF('Score Sheet (ENTER DATA)'!AE83=0,"",'Score Sheet (ENTER DATA)'!AE83)</f>
        <v>16</v>
      </c>
      <c r="AF28" s="38">
        <f>IF('Score Sheet (ENTER DATA)'!AF83=0,"",'Score Sheet (ENTER DATA)'!AF83)</f>
        <v>6</v>
      </c>
      <c r="AG28" s="148"/>
    </row>
    <row r="29" ht="14.25" customHeight="1">
      <c r="A29" s="71" t="str">
        <f>IF(ISBLANK('Score Sheet (ENTER DATA)'!C77),"",'Score Sheet (ENTER DATA)'!A77)</f>
        <v>WAUN</v>
      </c>
      <c r="B29" s="38">
        <f>IF(ISBLANK('Score Sheet (ENTER DATA)'!C77),"",'Score Sheet (ENTER DATA)'!B77)</f>
        <v>4</v>
      </c>
      <c r="C29" s="40" t="str">
        <f>IF(ISBLANK('Score Sheet (ENTER DATA)'!C77),"",'Score Sheet (ENTER DATA)'!C77)</f>
        <v>Ryan Beck</v>
      </c>
      <c r="D29" s="38">
        <f>IF(ISBLANK('Score Sheet (ENTER DATA)'!D77),"",'Score Sheet (ENTER DATA)'!D77)</f>
        <v>4</v>
      </c>
      <c r="E29" s="38">
        <f>IF(ISBLANK('Score Sheet (ENTER DATA)'!E77),"",'Score Sheet (ENTER DATA)'!E77)</f>
        <v>6</v>
      </c>
      <c r="F29" s="38">
        <f>IF(ISBLANK('Score Sheet (ENTER DATA)'!F77),"",'Score Sheet (ENTER DATA)'!F77)</f>
        <v>5</v>
      </c>
      <c r="G29" s="38">
        <f>IF(ISBLANK('Score Sheet (ENTER DATA)'!G77),"",'Score Sheet (ENTER DATA)'!G77)</f>
        <v>5</v>
      </c>
      <c r="H29" s="38">
        <f>IF(ISBLANK('Score Sheet (ENTER DATA)'!H77),"",'Score Sheet (ENTER DATA)'!H77)</f>
        <v>4</v>
      </c>
      <c r="I29" s="38">
        <f>IF(ISBLANK('Score Sheet (ENTER DATA)'!I77),"",'Score Sheet (ENTER DATA)'!I77)</f>
        <v>5</v>
      </c>
      <c r="J29" s="38">
        <f>IF(ISBLANK('Score Sheet (ENTER DATA)'!J77),"",'Score Sheet (ENTER DATA)'!J77)</f>
        <v>6</v>
      </c>
      <c r="K29" s="38">
        <f>IF(ISBLANK('Score Sheet (ENTER DATA)'!K77),"",'Score Sheet (ENTER DATA)'!K77)</f>
        <v>4</v>
      </c>
      <c r="L29" s="38">
        <f>IF(ISBLANK('Score Sheet (ENTER DATA)'!L77),"",'Score Sheet (ENTER DATA)'!L77)</f>
        <v>3</v>
      </c>
      <c r="M29" s="48">
        <f>IF('Score Sheet (ENTER DATA)'!M77=0,"",'Score Sheet (ENTER DATA)'!M77)</f>
        <v>42</v>
      </c>
      <c r="N29" s="38">
        <f>IF(ISBLANK('Score Sheet (ENTER DATA)'!N77),"",'Score Sheet (ENTER DATA)'!N77)</f>
        <v>5</v>
      </c>
      <c r="O29" s="38">
        <f>IF(ISBLANK('Score Sheet (ENTER DATA)'!O77),"",'Score Sheet (ENTER DATA)'!O77)</f>
        <v>6</v>
      </c>
      <c r="P29" s="38">
        <f>IF(ISBLANK('Score Sheet (ENTER DATA)'!P77),"",'Score Sheet (ENTER DATA)'!P77)</f>
        <v>3</v>
      </c>
      <c r="Q29" s="38">
        <f>IF(ISBLANK('Score Sheet (ENTER DATA)'!Q77),"",'Score Sheet (ENTER DATA)'!Q77)</f>
        <v>5</v>
      </c>
      <c r="R29" s="38">
        <f>IF(ISBLANK('Score Sheet (ENTER DATA)'!R77),"",'Score Sheet (ENTER DATA)'!R77)</f>
        <v>5</v>
      </c>
      <c r="S29" s="38">
        <f>IF(ISBLANK('Score Sheet (ENTER DATA)'!S77),"",'Score Sheet (ENTER DATA)'!S77)</f>
        <v>5</v>
      </c>
      <c r="T29" s="38">
        <f>IF(ISBLANK('Score Sheet (ENTER DATA)'!T77),"",'Score Sheet (ENTER DATA)'!T77)</f>
        <v>3</v>
      </c>
      <c r="U29" s="38">
        <f>IF(ISBLANK('Score Sheet (ENTER DATA)'!U77),"",'Score Sheet (ENTER DATA)'!U77)</f>
        <v>5</v>
      </c>
      <c r="V29" s="38">
        <f>IF(ISBLANK('Score Sheet (ENTER DATA)'!V77),"",'Score Sheet (ENTER DATA)'!V77)</f>
        <v>4</v>
      </c>
      <c r="W29" s="53">
        <f>IF('Score Sheet (ENTER DATA)'!W77=0,"",'Score Sheet (ENTER DATA)'!W77)</f>
        <v>41</v>
      </c>
      <c r="X29" s="55">
        <f>IF('Score Sheet (ENTER DATA)'!X77=0,"",'Score Sheet (ENTER DATA)'!X77)</f>
        <v>83</v>
      </c>
      <c r="Y29" s="38">
        <f>IF('Score Sheet (ENTER DATA)'!Y77=0,"",'Score Sheet (ENTER DATA)'!Y77)</f>
        <v>41</v>
      </c>
      <c r="Z29" s="38">
        <f>IF('Score Sheet (ENTER DATA)'!Z77=0,"",'Score Sheet (ENTER DATA)'!Z77)</f>
        <v>27</v>
      </c>
      <c r="AA29" s="38">
        <f>IF('Score Sheet (ENTER DATA)'!AA77=0,"",'Score Sheet (ENTER DATA)'!AA77)</f>
        <v>12</v>
      </c>
      <c r="AB29" s="38">
        <f>IF('Score Sheet (ENTER DATA)'!AB77=0,"",'Score Sheet (ENTER DATA)'!AB77)</f>
        <v>4</v>
      </c>
      <c r="AC29" s="38">
        <f>IF('Score Sheet (ENTER DATA)'!AC77=0,"",'Score Sheet (ENTER DATA)'!AC77)</f>
        <v>42</v>
      </c>
      <c r="AD29" s="38">
        <f>IF('Score Sheet (ENTER DATA)'!AD77=0,"",'Score Sheet (ENTER DATA)'!AD77)</f>
        <v>27</v>
      </c>
      <c r="AE29" s="38">
        <f>IF('Score Sheet (ENTER DATA)'!AE77=0,"",'Score Sheet (ENTER DATA)'!AE77)</f>
        <v>13</v>
      </c>
      <c r="AF29" s="38">
        <f>IF('Score Sheet (ENTER DATA)'!AF77=0,"",'Score Sheet (ENTER DATA)'!AF77)</f>
        <v>3</v>
      </c>
      <c r="AG29" s="158"/>
    </row>
    <row r="30" ht="14.25" customHeight="1">
      <c r="A30" s="161" t="str">
        <f>IF(ISBLANK('Score Sheet (ENTER DATA)'!C29),"",'Score Sheet (ENTER DATA)'!A29)</f>
        <v>KIT</v>
      </c>
      <c r="B30" s="38">
        <f>IF(ISBLANK('Score Sheet (ENTER DATA)'!C29),"",'Score Sheet (ENTER DATA)'!B29)</f>
        <v>1</v>
      </c>
      <c r="C30" s="40" t="str">
        <f>IF(ISBLANK('Score Sheet (ENTER DATA)'!C29),"",'Score Sheet (ENTER DATA)'!C29)</f>
        <v>Nathan Stine</v>
      </c>
      <c r="D30" s="38">
        <f>IF(ISBLANK('Score Sheet (ENTER DATA)'!D29),"",'Score Sheet (ENTER DATA)'!D29)</f>
        <v>4</v>
      </c>
      <c r="E30" s="38">
        <f>IF(ISBLANK('Score Sheet (ENTER DATA)'!E29),"",'Score Sheet (ENTER DATA)'!E29)</f>
        <v>4</v>
      </c>
      <c r="F30" s="38">
        <f>IF(ISBLANK('Score Sheet (ENTER DATA)'!F29),"",'Score Sheet (ENTER DATA)'!F29)</f>
        <v>5</v>
      </c>
      <c r="G30" s="38">
        <f>IF(ISBLANK('Score Sheet (ENTER DATA)'!G29),"",'Score Sheet (ENTER DATA)'!G29)</f>
        <v>5</v>
      </c>
      <c r="H30" s="38">
        <f>IF(ISBLANK('Score Sheet (ENTER DATA)'!H29),"",'Score Sheet (ENTER DATA)'!H29)</f>
        <v>3</v>
      </c>
      <c r="I30" s="38">
        <f>IF(ISBLANK('Score Sheet (ENTER DATA)'!I29),"",'Score Sheet (ENTER DATA)'!I29)</f>
        <v>5</v>
      </c>
      <c r="J30" s="38">
        <f>IF(ISBLANK('Score Sheet (ENTER DATA)'!J29),"",'Score Sheet (ENTER DATA)'!J29)</f>
        <v>6</v>
      </c>
      <c r="K30" s="38">
        <f>IF(ISBLANK('Score Sheet (ENTER DATA)'!K29),"",'Score Sheet (ENTER DATA)'!K29)</f>
        <v>5</v>
      </c>
      <c r="L30" s="38">
        <f>IF(ISBLANK('Score Sheet (ENTER DATA)'!L29),"",'Score Sheet (ENTER DATA)'!L29)</f>
        <v>5</v>
      </c>
      <c r="M30" s="48">
        <f>IF('Score Sheet (ENTER DATA)'!M29=0,"",'Score Sheet (ENTER DATA)'!M29)</f>
        <v>42</v>
      </c>
      <c r="N30" s="38">
        <f>IF(ISBLANK('Score Sheet (ENTER DATA)'!N29),"",'Score Sheet (ENTER DATA)'!N29)</f>
        <v>5</v>
      </c>
      <c r="O30" s="38">
        <f>IF(ISBLANK('Score Sheet (ENTER DATA)'!O29),"",'Score Sheet (ENTER DATA)'!O29)</f>
        <v>4</v>
      </c>
      <c r="P30" s="38">
        <f>IF(ISBLANK('Score Sheet (ENTER DATA)'!P29),"",'Score Sheet (ENTER DATA)'!P29)</f>
        <v>5</v>
      </c>
      <c r="Q30" s="38">
        <f>IF(ISBLANK('Score Sheet (ENTER DATA)'!Q29),"",'Score Sheet (ENTER DATA)'!Q29)</f>
        <v>5</v>
      </c>
      <c r="R30" s="38">
        <f>IF(ISBLANK('Score Sheet (ENTER DATA)'!R29),"",'Score Sheet (ENTER DATA)'!R29)</f>
        <v>4</v>
      </c>
      <c r="S30" s="38">
        <f>IF(ISBLANK('Score Sheet (ENTER DATA)'!S29),"",'Score Sheet (ENTER DATA)'!S29)</f>
        <v>5</v>
      </c>
      <c r="T30" s="38">
        <f>IF(ISBLANK('Score Sheet (ENTER DATA)'!T29),"",'Score Sheet (ENTER DATA)'!T29)</f>
        <v>3</v>
      </c>
      <c r="U30" s="38">
        <f>IF(ISBLANK('Score Sheet (ENTER DATA)'!U29),"",'Score Sheet (ENTER DATA)'!U29)</f>
        <v>5</v>
      </c>
      <c r="V30" s="38">
        <f>IF(ISBLANK('Score Sheet (ENTER DATA)'!V29),"",'Score Sheet (ENTER DATA)'!V29)</f>
        <v>5</v>
      </c>
      <c r="W30" s="53">
        <f>IF('Score Sheet (ENTER DATA)'!W29=0,"",'Score Sheet (ENTER DATA)'!W29)</f>
        <v>41</v>
      </c>
      <c r="X30" s="55">
        <f>IF('Score Sheet (ENTER DATA)'!X29=0,"",'Score Sheet (ENTER DATA)'!X29)</f>
        <v>83</v>
      </c>
      <c r="Y30" s="38">
        <f>IF('Score Sheet (ENTER DATA)'!Y29=0,"",'Score Sheet (ENTER DATA)'!Y29)</f>
        <v>41</v>
      </c>
      <c r="Z30" s="38">
        <f>IF('Score Sheet (ENTER DATA)'!Z29=0,"",'Score Sheet (ENTER DATA)'!Z29)</f>
        <v>27</v>
      </c>
      <c r="AA30" s="38">
        <f>IF('Score Sheet (ENTER DATA)'!AA29=0,"",'Score Sheet (ENTER DATA)'!AA29)</f>
        <v>13</v>
      </c>
      <c r="AB30" s="38">
        <f>IF('Score Sheet (ENTER DATA)'!AB29=0,"",'Score Sheet (ENTER DATA)'!AB29)</f>
        <v>5</v>
      </c>
      <c r="AC30" s="38">
        <f>IF('Score Sheet (ENTER DATA)'!AC29=0,"",'Score Sheet (ENTER DATA)'!AC29)</f>
        <v>42</v>
      </c>
      <c r="AD30" s="38">
        <f>IF('Score Sheet (ENTER DATA)'!AD29=0,"",'Score Sheet (ENTER DATA)'!AD29)</f>
        <v>29</v>
      </c>
      <c r="AE30" s="38">
        <f>IF('Score Sheet (ENTER DATA)'!AE29=0,"",'Score Sheet (ENTER DATA)'!AE29)</f>
        <v>16</v>
      </c>
      <c r="AF30" s="38">
        <f>IF('Score Sheet (ENTER DATA)'!AF29=0,"",'Score Sheet (ENTER DATA)'!AF29)</f>
        <v>5</v>
      </c>
      <c r="AG30" s="163"/>
    </row>
    <row r="31" ht="14.25" customHeight="1">
      <c r="A31" s="164" t="str">
        <f>IF(ISBLANK('Score Sheet (ENTER DATA)'!C39),"",'Score Sheet (ENTER DATA)'!A39)</f>
        <v>CMH</v>
      </c>
      <c r="B31" s="38">
        <f>IF(ISBLANK('Score Sheet (ENTER DATA)'!C39),"",'Score Sheet (ENTER DATA)'!B39)</f>
        <v>2</v>
      </c>
      <c r="C31" s="40" t="str">
        <f>IF(ISBLANK('Score Sheet (ENTER DATA)'!C39),"",'Score Sheet (ENTER DATA)'!C39)</f>
        <v>Alex Sarandos</v>
      </c>
      <c r="D31" s="38">
        <f>IF(ISBLANK('Score Sheet (ENTER DATA)'!D39),"",'Score Sheet (ENTER DATA)'!D39)</f>
        <v>5</v>
      </c>
      <c r="E31" s="38">
        <f>IF(ISBLANK('Score Sheet (ENTER DATA)'!E39),"",'Score Sheet (ENTER DATA)'!E39)</f>
        <v>8</v>
      </c>
      <c r="F31" s="38">
        <f>IF(ISBLANK('Score Sheet (ENTER DATA)'!F39),"",'Score Sheet (ENTER DATA)'!F39)</f>
        <v>5</v>
      </c>
      <c r="G31" s="38">
        <f>IF(ISBLANK('Score Sheet (ENTER DATA)'!G39),"",'Score Sheet (ENTER DATA)'!G39)</f>
        <v>5</v>
      </c>
      <c r="H31" s="38">
        <f>IF(ISBLANK('Score Sheet (ENTER DATA)'!H39),"",'Score Sheet (ENTER DATA)'!H39)</f>
        <v>3</v>
      </c>
      <c r="I31" s="38">
        <f>IF(ISBLANK('Score Sheet (ENTER DATA)'!I39),"",'Score Sheet (ENTER DATA)'!I39)</f>
        <v>5</v>
      </c>
      <c r="J31" s="38">
        <f>IF(ISBLANK('Score Sheet (ENTER DATA)'!J39),"",'Score Sheet (ENTER DATA)'!J39)</f>
        <v>4</v>
      </c>
      <c r="K31" s="38">
        <f>IF(ISBLANK('Score Sheet (ENTER DATA)'!K39),"",'Score Sheet (ENTER DATA)'!K39)</f>
        <v>4</v>
      </c>
      <c r="L31" s="38">
        <f>IF(ISBLANK('Score Sheet (ENTER DATA)'!L39),"",'Score Sheet (ENTER DATA)'!L39)</f>
        <v>3</v>
      </c>
      <c r="M31" s="48">
        <f>IF('Score Sheet (ENTER DATA)'!M39=0,"",'Score Sheet (ENTER DATA)'!M39)</f>
        <v>42</v>
      </c>
      <c r="N31" s="38">
        <f>IF(ISBLANK('Score Sheet (ENTER DATA)'!N39),"",'Score Sheet (ENTER DATA)'!N39)</f>
        <v>5</v>
      </c>
      <c r="O31" s="38">
        <f>IF(ISBLANK('Score Sheet (ENTER DATA)'!O39),"",'Score Sheet (ENTER DATA)'!O39)</f>
        <v>5</v>
      </c>
      <c r="P31" s="38">
        <f>IF(ISBLANK('Score Sheet (ENTER DATA)'!P39),"",'Score Sheet (ENTER DATA)'!P39)</f>
        <v>4</v>
      </c>
      <c r="Q31" s="38">
        <f>IF(ISBLANK('Score Sheet (ENTER DATA)'!Q39),"",'Score Sheet (ENTER DATA)'!Q39)</f>
        <v>5</v>
      </c>
      <c r="R31" s="38">
        <f>IF(ISBLANK('Score Sheet (ENTER DATA)'!R39),"",'Score Sheet (ENTER DATA)'!R39)</f>
        <v>5</v>
      </c>
      <c r="S31" s="38">
        <f>IF(ISBLANK('Score Sheet (ENTER DATA)'!S39),"",'Score Sheet (ENTER DATA)'!S39)</f>
        <v>3</v>
      </c>
      <c r="T31" s="38">
        <f>IF(ISBLANK('Score Sheet (ENTER DATA)'!T39),"",'Score Sheet (ENTER DATA)'!T39)</f>
        <v>3</v>
      </c>
      <c r="U31" s="38">
        <f>IF(ISBLANK('Score Sheet (ENTER DATA)'!U39),"",'Score Sheet (ENTER DATA)'!U39)</f>
        <v>7</v>
      </c>
      <c r="V31" s="38">
        <f>IF(ISBLANK('Score Sheet (ENTER DATA)'!V39),"",'Score Sheet (ENTER DATA)'!V39)</f>
        <v>4</v>
      </c>
      <c r="W31" s="53">
        <f>IF('Score Sheet (ENTER DATA)'!W39=0,"",'Score Sheet (ENTER DATA)'!W39)</f>
        <v>41</v>
      </c>
      <c r="X31" s="55">
        <f>IF('Score Sheet (ENTER DATA)'!X39=0,"",'Score Sheet (ENTER DATA)'!X39)</f>
        <v>83</v>
      </c>
      <c r="Y31" s="38">
        <f>IF('Score Sheet (ENTER DATA)'!Y39=0,"",'Score Sheet (ENTER DATA)'!Y39)</f>
        <v>41</v>
      </c>
      <c r="Z31" s="38">
        <f>IF('Score Sheet (ENTER DATA)'!Z39=0,"",'Score Sheet (ENTER DATA)'!Z39)</f>
        <v>27</v>
      </c>
      <c r="AA31" s="38">
        <f>IF('Score Sheet (ENTER DATA)'!AA39=0,"",'Score Sheet (ENTER DATA)'!AA39)</f>
        <v>14</v>
      </c>
      <c r="AB31" s="38">
        <f>IF('Score Sheet (ENTER DATA)'!AB39=0,"",'Score Sheet (ENTER DATA)'!AB39)</f>
        <v>4</v>
      </c>
      <c r="AC31" s="38">
        <f>IF('Score Sheet (ENTER DATA)'!AC39=0,"",'Score Sheet (ENTER DATA)'!AC39)</f>
        <v>42</v>
      </c>
      <c r="AD31" s="38">
        <f>IF('Score Sheet (ENTER DATA)'!AD39=0,"",'Score Sheet (ENTER DATA)'!AD39)</f>
        <v>24</v>
      </c>
      <c r="AE31" s="38">
        <f>IF('Score Sheet (ENTER DATA)'!AE39=0,"",'Score Sheet (ENTER DATA)'!AE39)</f>
        <v>11</v>
      </c>
      <c r="AF31" s="38">
        <f>IF('Score Sheet (ENTER DATA)'!AF39=0,"",'Score Sheet (ENTER DATA)'!AF39)</f>
        <v>3</v>
      </c>
      <c r="AG31" s="148"/>
    </row>
    <row r="32" ht="14.25" customHeight="1">
      <c r="A32" s="129" t="str">
        <f>IF(ISBLANK('Score Sheet (ENTER DATA)'!C85),"",'Score Sheet (ENTER DATA)'!A85)</f>
        <v>KM</v>
      </c>
      <c r="B32" s="38">
        <f>IF(ISBLANK('Score Sheet (ENTER DATA)'!C85),"",'Score Sheet (ENTER DATA)'!B85)</f>
        <v>3</v>
      </c>
      <c r="C32" s="40" t="str">
        <f>IF(ISBLANK('Score Sheet (ENTER DATA)'!C85),"",'Score Sheet (ENTER DATA)'!C85)</f>
        <v>Kody Koehn</v>
      </c>
      <c r="D32" s="38">
        <f>IF(ISBLANK('Score Sheet (ENTER DATA)'!D85),"",'Score Sheet (ENTER DATA)'!D85)</f>
        <v>4</v>
      </c>
      <c r="E32" s="38">
        <f>IF(ISBLANK('Score Sheet (ENTER DATA)'!E85),"",'Score Sheet (ENTER DATA)'!E85)</f>
        <v>7</v>
      </c>
      <c r="F32" s="38">
        <f>IF(ISBLANK('Score Sheet (ENTER DATA)'!F85),"",'Score Sheet (ENTER DATA)'!F85)</f>
        <v>5</v>
      </c>
      <c r="G32" s="38">
        <f>IF(ISBLANK('Score Sheet (ENTER DATA)'!G85),"",'Score Sheet (ENTER DATA)'!G85)</f>
        <v>5</v>
      </c>
      <c r="H32" s="38">
        <f>IF(ISBLANK('Score Sheet (ENTER DATA)'!H85),"",'Score Sheet (ENTER DATA)'!H85)</f>
        <v>4</v>
      </c>
      <c r="I32" s="38">
        <f>IF(ISBLANK('Score Sheet (ENTER DATA)'!I85),"",'Score Sheet (ENTER DATA)'!I85)</f>
        <v>4</v>
      </c>
      <c r="J32" s="38">
        <f>IF(ISBLANK('Score Sheet (ENTER DATA)'!J85),"",'Score Sheet (ENTER DATA)'!J85)</f>
        <v>5</v>
      </c>
      <c r="K32" s="38">
        <f>IF(ISBLANK('Score Sheet (ENTER DATA)'!K85),"",'Score Sheet (ENTER DATA)'!K85)</f>
        <v>4</v>
      </c>
      <c r="L32" s="38">
        <f>IF(ISBLANK('Score Sheet (ENTER DATA)'!L85),"",'Score Sheet (ENTER DATA)'!L85)</f>
        <v>4</v>
      </c>
      <c r="M32" s="48">
        <f>IF('Score Sheet (ENTER DATA)'!M85=0,"",'Score Sheet (ENTER DATA)'!M85)</f>
        <v>42</v>
      </c>
      <c r="N32" s="38">
        <f>IF(ISBLANK('Score Sheet (ENTER DATA)'!N85),"",'Score Sheet (ENTER DATA)'!N85)</f>
        <v>5</v>
      </c>
      <c r="O32" s="38">
        <f>IF(ISBLANK('Score Sheet (ENTER DATA)'!O85),"",'Score Sheet (ENTER DATA)'!O85)</f>
        <v>6</v>
      </c>
      <c r="P32" s="38">
        <f>IF(ISBLANK('Score Sheet (ENTER DATA)'!P85),"",'Score Sheet (ENTER DATA)'!P85)</f>
        <v>3</v>
      </c>
      <c r="Q32" s="38">
        <f>IF(ISBLANK('Score Sheet (ENTER DATA)'!Q85),"",'Score Sheet (ENTER DATA)'!Q85)</f>
        <v>4</v>
      </c>
      <c r="R32" s="38">
        <f>IF(ISBLANK('Score Sheet (ENTER DATA)'!R85),"",'Score Sheet (ENTER DATA)'!R85)</f>
        <v>4</v>
      </c>
      <c r="S32" s="38">
        <f>IF(ISBLANK('Score Sheet (ENTER DATA)'!S85),"",'Score Sheet (ENTER DATA)'!S85)</f>
        <v>5</v>
      </c>
      <c r="T32" s="38">
        <f>IF(ISBLANK('Score Sheet (ENTER DATA)'!T85),"",'Score Sheet (ENTER DATA)'!T85)</f>
        <v>4</v>
      </c>
      <c r="U32" s="38">
        <f>IF(ISBLANK('Score Sheet (ENTER DATA)'!U85),"",'Score Sheet (ENTER DATA)'!U85)</f>
        <v>5</v>
      </c>
      <c r="V32" s="38">
        <f>IF(ISBLANK('Score Sheet (ENTER DATA)'!V85),"",'Score Sheet (ENTER DATA)'!V85)</f>
        <v>5</v>
      </c>
      <c r="W32" s="53">
        <f>IF('Score Sheet (ENTER DATA)'!W85=0,"",'Score Sheet (ENTER DATA)'!W85)</f>
        <v>41</v>
      </c>
      <c r="X32" s="55">
        <f>IF('Score Sheet (ENTER DATA)'!X85=0,"",'Score Sheet (ENTER DATA)'!X85)</f>
        <v>83</v>
      </c>
      <c r="Y32" s="38">
        <f>IF('Score Sheet (ENTER DATA)'!Y85=0,"",'Score Sheet (ENTER DATA)'!Y85)</f>
        <v>41</v>
      </c>
      <c r="Z32" s="38">
        <f>IF('Score Sheet (ENTER DATA)'!Z85=0,"",'Score Sheet (ENTER DATA)'!Z85)</f>
        <v>27</v>
      </c>
      <c r="AA32" s="38">
        <f>IF('Score Sheet (ENTER DATA)'!AA85=0,"",'Score Sheet (ENTER DATA)'!AA85)</f>
        <v>14</v>
      </c>
      <c r="AB32" s="38">
        <f>IF('Score Sheet (ENTER DATA)'!AB85=0,"",'Score Sheet (ENTER DATA)'!AB85)</f>
        <v>5</v>
      </c>
      <c r="AC32" s="38">
        <f>IF('Score Sheet (ENTER DATA)'!AC85=0,"",'Score Sheet (ENTER DATA)'!AC85)</f>
        <v>42</v>
      </c>
      <c r="AD32" s="38">
        <f>IF('Score Sheet (ENTER DATA)'!AD85=0,"",'Score Sheet (ENTER DATA)'!AD85)</f>
        <v>26</v>
      </c>
      <c r="AE32" s="38">
        <f>IF('Score Sheet (ENTER DATA)'!AE85=0,"",'Score Sheet (ENTER DATA)'!AE85)</f>
        <v>13</v>
      </c>
      <c r="AF32" s="38">
        <f>IF('Score Sheet (ENTER DATA)'!AF85=0,"",'Score Sheet (ENTER DATA)'!AF85)</f>
        <v>4</v>
      </c>
      <c r="AG32" s="148"/>
    </row>
    <row r="33" ht="14.25" customHeight="1">
      <c r="A33" s="124" t="str">
        <f>IF(ISBLANK('Score Sheet (ENTER DATA)'!C157),"",'Score Sheet (ENTER DATA)'!A157)</f>
        <v>NBW</v>
      </c>
      <c r="B33" s="38">
        <f>IF(ISBLANK('Score Sheet (ENTER DATA)'!C157),"",'Score Sheet (ENTER DATA)'!B157)</f>
        <v>3</v>
      </c>
      <c r="C33" s="40" t="str">
        <f>IF(ISBLANK('Score Sheet (ENTER DATA)'!C157),"",'Score Sheet (ENTER DATA)'!C157)</f>
        <v>Carson Rose</v>
      </c>
      <c r="D33" s="38">
        <f>IF(ISBLANK('Score Sheet (ENTER DATA)'!D157),"",'Score Sheet (ENTER DATA)'!D157)</f>
        <v>4</v>
      </c>
      <c r="E33" s="38">
        <f>IF(ISBLANK('Score Sheet (ENTER DATA)'!E157),"",'Score Sheet (ENTER DATA)'!E157)</f>
        <v>6</v>
      </c>
      <c r="F33" s="38">
        <f>IF(ISBLANK('Score Sheet (ENTER DATA)'!F157),"",'Score Sheet (ENTER DATA)'!F157)</f>
        <v>4</v>
      </c>
      <c r="G33" s="38">
        <f>IF(ISBLANK('Score Sheet (ENTER DATA)'!G157),"",'Score Sheet (ENTER DATA)'!G157)</f>
        <v>6</v>
      </c>
      <c r="H33" s="38">
        <f>IF(ISBLANK('Score Sheet (ENTER DATA)'!H157),"",'Score Sheet (ENTER DATA)'!H157)</f>
        <v>5</v>
      </c>
      <c r="I33" s="38">
        <f>IF(ISBLANK('Score Sheet (ENTER DATA)'!I157),"",'Score Sheet (ENTER DATA)'!I157)</f>
        <v>5</v>
      </c>
      <c r="J33" s="38">
        <f>IF(ISBLANK('Score Sheet (ENTER DATA)'!J157),"",'Score Sheet (ENTER DATA)'!J157)</f>
        <v>4</v>
      </c>
      <c r="K33" s="38">
        <f>IF(ISBLANK('Score Sheet (ENTER DATA)'!K157),"",'Score Sheet (ENTER DATA)'!K157)</f>
        <v>4</v>
      </c>
      <c r="L33" s="38">
        <f>IF(ISBLANK('Score Sheet (ENTER DATA)'!L157),"",'Score Sheet (ENTER DATA)'!L157)</f>
        <v>4</v>
      </c>
      <c r="M33" s="48">
        <f>IF('Score Sheet (ENTER DATA)'!M157=0,"",'Score Sheet (ENTER DATA)'!M157)</f>
        <v>42</v>
      </c>
      <c r="N33" s="38">
        <f>IF(ISBLANK('Score Sheet (ENTER DATA)'!N157),"",'Score Sheet (ENTER DATA)'!N157)</f>
        <v>5</v>
      </c>
      <c r="O33" s="38">
        <f>IF(ISBLANK('Score Sheet (ENTER DATA)'!O157),"",'Score Sheet (ENTER DATA)'!O157)</f>
        <v>4</v>
      </c>
      <c r="P33" s="38">
        <f>IF(ISBLANK('Score Sheet (ENTER DATA)'!P157),"",'Score Sheet (ENTER DATA)'!P157)</f>
        <v>4</v>
      </c>
      <c r="Q33" s="38">
        <f>IF(ISBLANK('Score Sheet (ENTER DATA)'!Q157),"",'Score Sheet (ENTER DATA)'!Q157)</f>
        <v>5</v>
      </c>
      <c r="R33" s="38">
        <f>IF(ISBLANK('Score Sheet (ENTER DATA)'!R157),"",'Score Sheet (ENTER DATA)'!R157)</f>
        <v>5</v>
      </c>
      <c r="S33" s="38">
        <f>IF(ISBLANK('Score Sheet (ENTER DATA)'!S157),"",'Score Sheet (ENTER DATA)'!S157)</f>
        <v>4</v>
      </c>
      <c r="T33" s="38">
        <f>IF(ISBLANK('Score Sheet (ENTER DATA)'!T157),"",'Score Sheet (ENTER DATA)'!T157)</f>
        <v>4</v>
      </c>
      <c r="U33" s="38">
        <f>IF(ISBLANK('Score Sheet (ENTER DATA)'!U157),"",'Score Sheet (ENTER DATA)'!U157)</f>
        <v>5</v>
      </c>
      <c r="V33" s="38">
        <f>IF(ISBLANK('Score Sheet (ENTER DATA)'!V157),"",'Score Sheet (ENTER DATA)'!V157)</f>
        <v>5</v>
      </c>
      <c r="W33" s="53">
        <f>IF('Score Sheet (ENTER DATA)'!W157=0,"",'Score Sheet (ENTER DATA)'!W157)</f>
        <v>41</v>
      </c>
      <c r="X33" s="55">
        <f>IF('Score Sheet (ENTER DATA)'!X157=0,"",'Score Sheet (ENTER DATA)'!X157)</f>
        <v>83</v>
      </c>
      <c r="Y33" s="38">
        <f>IF('Score Sheet (ENTER DATA)'!Y157=0,"",'Score Sheet (ENTER DATA)'!Y157)</f>
        <v>41</v>
      </c>
      <c r="Z33" s="38">
        <f>IF('Score Sheet (ENTER DATA)'!Z157=0,"",'Score Sheet (ENTER DATA)'!Z157)</f>
        <v>28</v>
      </c>
      <c r="AA33" s="38">
        <f>IF('Score Sheet (ENTER DATA)'!AA157=0,"",'Score Sheet (ENTER DATA)'!AA157)</f>
        <v>14</v>
      </c>
      <c r="AB33" s="38">
        <f>IF('Score Sheet (ENTER DATA)'!AB157=0,"",'Score Sheet (ENTER DATA)'!AB157)</f>
        <v>5</v>
      </c>
      <c r="AC33" s="38">
        <f>IF('Score Sheet (ENTER DATA)'!AC157=0,"",'Score Sheet (ENTER DATA)'!AC157)</f>
        <v>42</v>
      </c>
      <c r="AD33" s="38">
        <f>IF('Score Sheet (ENTER DATA)'!AD157=0,"",'Score Sheet (ENTER DATA)'!AD157)</f>
        <v>28</v>
      </c>
      <c r="AE33" s="38">
        <f>IF('Score Sheet (ENTER DATA)'!AE157=0,"",'Score Sheet (ENTER DATA)'!AE157)</f>
        <v>12</v>
      </c>
      <c r="AF33" s="38">
        <f>IF('Score Sheet (ENTER DATA)'!AF157=0,"",'Score Sheet (ENTER DATA)'!AF157)</f>
        <v>4</v>
      </c>
      <c r="AG33" s="158"/>
    </row>
    <row r="34" ht="14.25" customHeight="1">
      <c r="A34" s="173" t="str">
        <f>IF(ISBLANK('Score Sheet (ENTER DATA)'!C164),"",'Score Sheet (ENTER DATA)'!A164)</f>
        <v>OCN</v>
      </c>
      <c r="B34" s="38">
        <f>IF(ISBLANK('Score Sheet (ENTER DATA)'!C164),"",'Score Sheet (ENTER DATA)'!B164)</f>
        <v>1</v>
      </c>
      <c r="C34" s="40" t="str">
        <f>IF(ISBLANK('Score Sheet (ENTER DATA)'!C164),"",'Score Sheet (ENTER DATA)'!C164)</f>
        <v>Joey Ploch</v>
      </c>
      <c r="D34" s="38">
        <f>IF(ISBLANK('Score Sheet (ENTER DATA)'!D164),"",'Score Sheet (ENTER DATA)'!D164)</f>
        <v>5</v>
      </c>
      <c r="E34" s="38">
        <f>IF(ISBLANK('Score Sheet (ENTER DATA)'!E164),"",'Score Sheet (ENTER DATA)'!E164)</f>
        <v>4</v>
      </c>
      <c r="F34" s="38">
        <f>IF(ISBLANK('Score Sheet (ENTER DATA)'!F164),"",'Score Sheet (ENTER DATA)'!F164)</f>
        <v>5</v>
      </c>
      <c r="G34" s="38">
        <f>IF(ISBLANK('Score Sheet (ENTER DATA)'!G164),"",'Score Sheet (ENTER DATA)'!G164)</f>
        <v>5</v>
      </c>
      <c r="H34" s="38">
        <f>IF(ISBLANK('Score Sheet (ENTER DATA)'!H164),"",'Score Sheet (ENTER DATA)'!H164)</f>
        <v>2</v>
      </c>
      <c r="I34" s="38">
        <f>IF(ISBLANK('Score Sheet (ENTER DATA)'!I164),"",'Score Sheet (ENTER DATA)'!I164)</f>
        <v>5</v>
      </c>
      <c r="J34" s="38">
        <f>IF(ISBLANK('Score Sheet (ENTER DATA)'!J164),"",'Score Sheet (ENTER DATA)'!J164)</f>
        <v>6</v>
      </c>
      <c r="K34" s="38">
        <f>IF(ISBLANK('Score Sheet (ENTER DATA)'!K164),"",'Score Sheet (ENTER DATA)'!K164)</f>
        <v>5</v>
      </c>
      <c r="L34" s="38">
        <f>IF(ISBLANK('Score Sheet (ENTER DATA)'!L164),"",'Score Sheet (ENTER DATA)'!L164)</f>
        <v>3</v>
      </c>
      <c r="M34" s="48">
        <f>IF('Score Sheet (ENTER DATA)'!M164=0,"",'Score Sheet (ENTER DATA)'!M164)</f>
        <v>40</v>
      </c>
      <c r="N34" s="38">
        <f>IF(ISBLANK('Score Sheet (ENTER DATA)'!N164),"",'Score Sheet (ENTER DATA)'!N164)</f>
        <v>3</v>
      </c>
      <c r="O34" s="38">
        <f>IF(ISBLANK('Score Sheet (ENTER DATA)'!O164),"",'Score Sheet (ENTER DATA)'!O164)</f>
        <v>5</v>
      </c>
      <c r="P34" s="38">
        <f>IF(ISBLANK('Score Sheet (ENTER DATA)'!P164),"",'Score Sheet (ENTER DATA)'!P164)</f>
        <v>3</v>
      </c>
      <c r="Q34" s="38">
        <f>IF(ISBLANK('Score Sheet (ENTER DATA)'!Q164),"",'Score Sheet (ENTER DATA)'!Q164)</f>
        <v>7</v>
      </c>
      <c r="R34" s="38">
        <f>IF(ISBLANK('Score Sheet (ENTER DATA)'!R164),"",'Score Sheet (ENTER DATA)'!R164)</f>
        <v>6</v>
      </c>
      <c r="S34" s="38">
        <f>IF(ISBLANK('Score Sheet (ENTER DATA)'!S164),"",'Score Sheet (ENTER DATA)'!S164)</f>
        <v>5</v>
      </c>
      <c r="T34" s="38">
        <f>IF(ISBLANK('Score Sheet (ENTER DATA)'!T164),"",'Score Sheet (ENTER DATA)'!T164)</f>
        <v>3</v>
      </c>
      <c r="U34" s="38">
        <f>IF(ISBLANK('Score Sheet (ENTER DATA)'!U164),"",'Score Sheet (ENTER DATA)'!U164)</f>
        <v>6</v>
      </c>
      <c r="V34" s="38">
        <f>IF(ISBLANK('Score Sheet (ENTER DATA)'!V164),"",'Score Sheet (ENTER DATA)'!V164)</f>
        <v>5</v>
      </c>
      <c r="W34" s="53">
        <f>IF('Score Sheet (ENTER DATA)'!W164=0,"",'Score Sheet (ENTER DATA)'!W164)</f>
        <v>43</v>
      </c>
      <c r="X34" s="55">
        <f>IF('Score Sheet (ENTER DATA)'!X164=0,"",'Score Sheet (ENTER DATA)'!X164)</f>
        <v>83</v>
      </c>
      <c r="Y34" s="38">
        <f>IF('Score Sheet (ENTER DATA)'!Y164=0,"",'Score Sheet (ENTER DATA)'!Y164)</f>
        <v>43</v>
      </c>
      <c r="Z34" s="38">
        <f>IF('Score Sheet (ENTER DATA)'!Z164=0,"",'Score Sheet (ENTER DATA)'!Z164)</f>
        <v>32</v>
      </c>
      <c r="AA34" s="38">
        <f>IF('Score Sheet (ENTER DATA)'!AA164=0,"",'Score Sheet (ENTER DATA)'!AA164)</f>
        <v>14</v>
      </c>
      <c r="AB34" s="38">
        <f>IF('Score Sheet (ENTER DATA)'!AB164=0,"",'Score Sheet (ENTER DATA)'!AB164)</f>
        <v>5</v>
      </c>
      <c r="AC34" s="38">
        <f>IF('Score Sheet (ENTER DATA)'!AC164=0,"",'Score Sheet (ENTER DATA)'!AC164)</f>
        <v>40</v>
      </c>
      <c r="AD34" s="38">
        <f>IF('Score Sheet (ENTER DATA)'!AD164=0,"",'Score Sheet (ENTER DATA)'!AD164)</f>
        <v>26</v>
      </c>
      <c r="AE34" s="38">
        <f>IF('Score Sheet (ENTER DATA)'!AE164=0,"",'Score Sheet (ENTER DATA)'!AE164)</f>
        <v>14</v>
      </c>
      <c r="AF34" s="38">
        <f>IF('Score Sheet (ENTER DATA)'!AF164=0,"",'Score Sheet (ENTER DATA)'!AF164)</f>
        <v>3</v>
      </c>
      <c r="AG34" s="148"/>
    </row>
    <row r="35" ht="14.25" customHeight="1">
      <c r="A35" s="88" t="str">
        <f>IF(ISBLANK('Score Sheet (ENTER DATA)'!C149),"",'Score Sheet (ENTER DATA)'!A149)</f>
        <v>IKE</v>
      </c>
      <c r="B35" s="38">
        <f>IF(ISBLANK('Score Sheet (ENTER DATA)'!C149),"",'Score Sheet (ENTER DATA)'!B149)</f>
        <v>4</v>
      </c>
      <c r="C35" s="40" t="str">
        <f>IF(ISBLANK('Score Sheet (ENTER DATA)'!C149),"",'Score Sheet (ENTER DATA)'!C149)</f>
        <v>Gabe Olson</v>
      </c>
      <c r="D35" s="38">
        <f>IF(ISBLANK('Score Sheet (ENTER DATA)'!D149),"",'Score Sheet (ENTER DATA)'!D149)</f>
        <v>5</v>
      </c>
      <c r="E35" s="38">
        <f>IF(ISBLANK('Score Sheet (ENTER DATA)'!E149),"",'Score Sheet (ENTER DATA)'!E149)</f>
        <v>6</v>
      </c>
      <c r="F35" s="38">
        <f>IF(ISBLANK('Score Sheet (ENTER DATA)'!F149),"",'Score Sheet (ENTER DATA)'!F149)</f>
        <v>6</v>
      </c>
      <c r="G35" s="38">
        <f>IF(ISBLANK('Score Sheet (ENTER DATA)'!G149),"",'Score Sheet (ENTER DATA)'!G149)</f>
        <v>6</v>
      </c>
      <c r="H35" s="38">
        <f>IF(ISBLANK('Score Sheet (ENTER DATA)'!H149),"",'Score Sheet (ENTER DATA)'!H149)</f>
        <v>4</v>
      </c>
      <c r="I35" s="38">
        <f>IF(ISBLANK('Score Sheet (ENTER DATA)'!I149),"",'Score Sheet (ENTER DATA)'!I149)</f>
        <v>4</v>
      </c>
      <c r="J35" s="38">
        <f>IF(ISBLANK('Score Sheet (ENTER DATA)'!J149),"",'Score Sheet (ENTER DATA)'!J149)</f>
        <v>5</v>
      </c>
      <c r="K35" s="38">
        <f>IF(ISBLANK('Score Sheet (ENTER DATA)'!K149),"",'Score Sheet (ENTER DATA)'!K149)</f>
        <v>4</v>
      </c>
      <c r="L35" s="38">
        <f>IF(ISBLANK('Score Sheet (ENTER DATA)'!L149),"",'Score Sheet (ENTER DATA)'!L149)</f>
        <v>4</v>
      </c>
      <c r="M35" s="48">
        <f>IF('Score Sheet (ENTER DATA)'!M149=0,"",'Score Sheet (ENTER DATA)'!M149)</f>
        <v>44</v>
      </c>
      <c r="N35" s="38">
        <f>IF(ISBLANK('Score Sheet (ENTER DATA)'!N149),"",'Score Sheet (ENTER DATA)'!N149)</f>
        <v>4</v>
      </c>
      <c r="O35" s="38">
        <f>IF(ISBLANK('Score Sheet (ENTER DATA)'!O149),"",'Score Sheet (ENTER DATA)'!O149)</f>
        <v>5</v>
      </c>
      <c r="P35" s="38">
        <f>IF(ISBLANK('Score Sheet (ENTER DATA)'!P149),"",'Score Sheet (ENTER DATA)'!P149)</f>
        <v>3</v>
      </c>
      <c r="Q35" s="38">
        <f>IF(ISBLANK('Score Sheet (ENTER DATA)'!Q149),"",'Score Sheet (ENTER DATA)'!Q149)</f>
        <v>6</v>
      </c>
      <c r="R35" s="38">
        <f>IF(ISBLANK('Score Sheet (ENTER DATA)'!R149),"",'Score Sheet (ENTER DATA)'!R149)</f>
        <v>5</v>
      </c>
      <c r="S35" s="38">
        <f>IF(ISBLANK('Score Sheet (ENTER DATA)'!S149),"",'Score Sheet (ENTER DATA)'!S149)</f>
        <v>5</v>
      </c>
      <c r="T35" s="38">
        <f>IF(ISBLANK('Score Sheet (ENTER DATA)'!T149),"",'Score Sheet (ENTER DATA)'!T149)</f>
        <v>3</v>
      </c>
      <c r="U35" s="38">
        <f>IF(ISBLANK('Score Sheet (ENTER DATA)'!U149),"",'Score Sheet (ENTER DATA)'!U149)</f>
        <v>4</v>
      </c>
      <c r="V35" s="38">
        <f>IF(ISBLANK('Score Sheet (ENTER DATA)'!V149),"",'Score Sheet (ENTER DATA)'!V149)</f>
        <v>5</v>
      </c>
      <c r="W35" s="53">
        <f>IF('Score Sheet (ENTER DATA)'!W149=0,"",'Score Sheet (ENTER DATA)'!W149)</f>
        <v>40</v>
      </c>
      <c r="X35" s="55">
        <f>IF('Score Sheet (ENTER DATA)'!X149=0,"",'Score Sheet (ENTER DATA)'!X149)</f>
        <v>84</v>
      </c>
      <c r="Y35" s="38">
        <f>IF('Score Sheet (ENTER DATA)'!Y149=0,"",'Score Sheet (ENTER DATA)'!Y149)</f>
        <v>40</v>
      </c>
      <c r="Z35" s="38">
        <f>IF('Score Sheet (ENTER DATA)'!Z149=0,"",'Score Sheet (ENTER DATA)'!Z149)</f>
        <v>28</v>
      </c>
      <c r="AA35" s="38">
        <f>IF('Score Sheet (ENTER DATA)'!AA149=0,"",'Score Sheet (ENTER DATA)'!AA149)</f>
        <v>12</v>
      </c>
      <c r="AB35" s="38">
        <f>IF('Score Sheet (ENTER DATA)'!AB149=0,"",'Score Sheet (ENTER DATA)'!AB149)</f>
        <v>5</v>
      </c>
      <c r="AC35" s="38">
        <f>IF('Score Sheet (ENTER DATA)'!AC149=0,"",'Score Sheet (ENTER DATA)'!AC149)</f>
        <v>44</v>
      </c>
      <c r="AD35" s="38">
        <f>IF('Score Sheet (ENTER DATA)'!AD149=0,"",'Score Sheet (ENTER DATA)'!AD149)</f>
        <v>27</v>
      </c>
      <c r="AE35" s="38">
        <f>IF('Score Sheet (ENTER DATA)'!AE149=0,"",'Score Sheet (ENTER DATA)'!AE149)</f>
        <v>13</v>
      </c>
      <c r="AF35" s="38">
        <f>IF('Score Sheet (ENTER DATA)'!AF149=0,"",'Score Sheet (ENTER DATA)'!AF149)</f>
        <v>4</v>
      </c>
      <c r="AG35" s="143"/>
    </row>
    <row r="36" ht="14.25" customHeight="1">
      <c r="A36" s="36" t="str">
        <f>IF(ISBLANK('Score Sheet (ENTER DATA)'!C104),"",'Score Sheet (ENTER DATA)'!A104)</f>
        <v>LGB</v>
      </c>
      <c r="B36" s="38">
        <f>IF(ISBLANK('Score Sheet (ENTER DATA)'!C104),"",'Score Sheet (ENTER DATA)'!B104)</f>
        <v>4</v>
      </c>
      <c r="C36" s="40" t="str">
        <f>IF(ISBLANK('Score Sheet (ENTER DATA)'!C104),"",'Score Sheet (ENTER DATA)'!C104)</f>
        <v>Carter Parent</v>
      </c>
      <c r="D36" s="38">
        <f>IF(ISBLANK('Score Sheet (ENTER DATA)'!D104),"",'Score Sheet (ENTER DATA)'!D104)</f>
        <v>4</v>
      </c>
      <c r="E36" s="38">
        <f>IF(ISBLANK('Score Sheet (ENTER DATA)'!E104),"",'Score Sheet (ENTER DATA)'!E104)</f>
        <v>5</v>
      </c>
      <c r="F36" s="38">
        <f>IF(ISBLANK('Score Sheet (ENTER DATA)'!F104),"",'Score Sheet (ENTER DATA)'!F104)</f>
        <v>5</v>
      </c>
      <c r="G36" s="38">
        <f>IF(ISBLANK('Score Sheet (ENTER DATA)'!G104),"",'Score Sheet (ENTER DATA)'!G104)</f>
        <v>5</v>
      </c>
      <c r="H36" s="38">
        <f>IF(ISBLANK('Score Sheet (ENTER DATA)'!H104),"",'Score Sheet (ENTER DATA)'!H104)</f>
        <v>4</v>
      </c>
      <c r="I36" s="38">
        <f>IF(ISBLANK('Score Sheet (ENTER DATA)'!I104),"",'Score Sheet (ENTER DATA)'!I104)</f>
        <v>5</v>
      </c>
      <c r="J36" s="38">
        <f>IF(ISBLANK('Score Sheet (ENTER DATA)'!J104),"",'Score Sheet (ENTER DATA)'!J104)</f>
        <v>5</v>
      </c>
      <c r="K36" s="38">
        <f>IF(ISBLANK('Score Sheet (ENTER DATA)'!K104),"",'Score Sheet (ENTER DATA)'!K104)</f>
        <v>6</v>
      </c>
      <c r="L36" s="38">
        <f>IF(ISBLANK('Score Sheet (ENTER DATA)'!L104),"",'Score Sheet (ENTER DATA)'!L104)</f>
        <v>5</v>
      </c>
      <c r="M36" s="48">
        <f>IF('Score Sheet (ENTER DATA)'!M104=0,"",'Score Sheet (ENTER DATA)'!M104)</f>
        <v>44</v>
      </c>
      <c r="N36" s="38">
        <f>IF(ISBLANK('Score Sheet (ENTER DATA)'!N104),"",'Score Sheet (ENTER DATA)'!N104)</f>
        <v>4</v>
      </c>
      <c r="O36" s="38">
        <f>IF(ISBLANK('Score Sheet (ENTER DATA)'!O104),"",'Score Sheet (ENTER DATA)'!O104)</f>
        <v>4</v>
      </c>
      <c r="P36" s="38">
        <f>IF(ISBLANK('Score Sheet (ENTER DATA)'!P104),"",'Score Sheet (ENTER DATA)'!P104)</f>
        <v>4</v>
      </c>
      <c r="Q36" s="38">
        <f>IF(ISBLANK('Score Sheet (ENTER DATA)'!Q104),"",'Score Sheet (ENTER DATA)'!Q104)</f>
        <v>5</v>
      </c>
      <c r="R36" s="38">
        <f>IF(ISBLANK('Score Sheet (ENTER DATA)'!R104),"",'Score Sheet (ENTER DATA)'!R104)</f>
        <v>6</v>
      </c>
      <c r="S36" s="38">
        <f>IF(ISBLANK('Score Sheet (ENTER DATA)'!S104),"",'Score Sheet (ENTER DATA)'!S104)</f>
        <v>4</v>
      </c>
      <c r="T36" s="38">
        <f>IF(ISBLANK('Score Sheet (ENTER DATA)'!T104),"",'Score Sheet (ENTER DATA)'!T104)</f>
        <v>3</v>
      </c>
      <c r="U36" s="38">
        <f>IF(ISBLANK('Score Sheet (ENTER DATA)'!U104),"",'Score Sheet (ENTER DATA)'!U104)</f>
        <v>5</v>
      </c>
      <c r="V36" s="38">
        <f>IF(ISBLANK('Score Sheet (ENTER DATA)'!V104),"",'Score Sheet (ENTER DATA)'!V104)</f>
        <v>5</v>
      </c>
      <c r="W36" s="53">
        <f>IF('Score Sheet (ENTER DATA)'!W104=0,"",'Score Sheet (ENTER DATA)'!W104)</f>
        <v>40</v>
      </c>
      <c r="X36" s="55">
        <f>IF('Score Sheet (ENTER DATA)'!X104=0,"",'Score Sheet (ENTER DATA)'!X104)</f>
        <v>84</v>
      </c>
      <c r="Y36" s="38">
        <f>IF('Score Sheet (ENTER DATA)'!Y104=0,"",'Score Sheet (ENTER DATA)'!Y104)</f>
        <v>40</v>
      </c>
      <c r="Z36" s="38">
        <f>IF('Score Sheet (ENTER DATA)'!Z104=0,"",'Score Sheet (ENTER DATA)'!Z104)</f>
        <v>28</v>
      </c>
      <c r="AA36" s="38">
        <f>IF('Score Sheet (ENTER DATA)'!AA104=0,"",'Score Sheet (ENTER DATA)'!AA104)</f>
        <v>13</v>
      </c>
      <c r="AB36" s="38">
        <f>IF('Score Sheet (ENTER DATA)'!AB104=0,"",'Score Sheet (ENTER DATA)'!AB104)</f>
        <v>5</v>
      </c>
      <c r="AC36" s="38">
        <f>IF('Score Sheet (ENTER DATA)'!AC104=0,"",'Score Sheet (ENTER DATA)'!AC104)</f>
        <v>44</v>
      </c>
      <c r="AD36" s="38">
        <f>IF('Score Sheet (ENTER DATA)'!AD104=0,"",'Score Sheet (ENTER DATA)'!AD104)</f>
        <v>30</v>
      </c>
      <c r="AE36" s="38">
        <f>IF('Score Sheet (ENTER DATA)'!AE104=0,"",'Score Sheet (ENTER DATA)'!AE104)</f>
        <v>16</v>
      </c>
      <c r="AF36" s="38">
        <f>IF('Score Sheet (ENTER DATA)'!AF104=0,"",'Score Sheet (ENTER DATA)'!AF104)</f>
        <v>5</v>
      </c>
      <c r="AG36" s="148"/>
    </row>
    <row r="37" ht="14.25" customHeight="1">
      <c r="A37" s="130" t="str">
        <f>IF(ISBLANK('Score Sheet (ENTER DATA)'!C174),"",'Score Sheet (ENTER DATA)'!A174)</f>
        <v>XAV</v>
      </c>
      <c r="B37" s="38">
        <f>IF(ISBLANK('Score Sheet (ENTER DATA)'!C174),"",'Score Sheet (ENTER DATA)'!B174)</f>
        <v>2</v>
      </c>
      <c r="C37" s="40" t="str">
        <f>IF(ISBLANK('Score Sheet (ENTER DATA)'!C174),"",'Score Sheet (ENTER DATA)'!C174)</f>
        <v>Charlie Schubbe</v>
      </c>
      <c r="D37" s="38">
        <f>IF(ISBLANK('Score Sheet (ENTER DATA)'!D174),"",'Score Sheet (ENTER DATA)'!D174)</f>
        <v>6</v>
      </c>
      <c r="E37" s="38">
        <f>IF(ISBLANK('Score Sheet (ENTER DATA)'!E174),"",'Score Sheet (ENTER DATA)'!E174)</f>
        <v>5</v>
      </c>
      <c r="F37" s="38">
        <f>IF(ISBLANK('Score Sheet (ENTER DATA)'!F174),"",'Score Sheet (ENTER DATA)'!F174)</f>
        <v>5</v>
      </c>
      <c r="G37" s="38">
        <f>IF(ISBLANK('Score Sheet (ENTER DATA)'!G174),"",'Score Sheet (ENTER DATA)'!G174)</f>
        <v>6</v>
      </c>
      <c r="H37" s="38">
        <f>IF(ISBLANK('Score Sheet (ENTER DATA)'!H174),"",'Score Sheet (ENTER DATA)'!H174)</f>
        <v>4</v>
      </c>
      <c r="I37" s="38">
        <f>IF(ISBLANK('Score Sheet (ENTER DATA)'!I174),"",'Score Sheet (ENTER DATA)'!I174)</f>
        <v>5</v>
      </c>
      <c r="J37" s="38">
        <f>IF(ISBLANK('Score Sheet (ENTER DATA)'!J174),"",'Score Sheet (ENTER DATA)'!J174)</f>
        <v>3</v>
      </c>
      <c r="K37" s="38">
        <f>IF(ISBLANK('Score Sheet (ENTER DATA)'!K174),"",'Score Sheet (ENTER DATA)'!K174)</f>
        <v>6</v>
      </c>
      <c r="L37" s="38">
        <f>IF(ISBLANK('Score Sheet (ENTER DATA)'!L174),"",'Score Sheet (ENTER DATA)'!L174)</f>
        <v>3</v>
      </c>
      <c r="M37" s="48">
        <f>IF('Score Sheet (ENTER DATA)'!M174=0,"",'Score Sheet (ENTER DATA)'!M174)</f>
        <v>43</v>
      </c>
      <c r="N37" s="38">
        <f>IF(ISBLANK('Score Sheet (ENTER DATA)'!N174),"",'Score Sheet (ENTER DATA)'!N174)</f>
        <v>4</v>
      </c>
      <c r="O37" s="38">
        <f>IF(ISBLANK('Score Sheet (ENTER DATA)'!O174),"",'Score Sheet (ENTER DATA)'!O174)</f>
        <v>4</v>
      </c>
      <c r="P37" s="38">
        <f>IF(ISBLANK('Score Sheet (ENTER DATA)'!P174),"",'Score Sheet (ENTER DATA)'!P174)</f>
        <v>4</v>
      </c>
      <c r="Q37" s="38">
        <f>IF(ISBLANK('Score Sheet (ENTER DATA)'!Q174),"",'Score Sheet (ENTER DATA)'!Q174)</f>
        <v>6</v>
      </c>
      <c r="R37" s="38">
        <f>IF(ISBLANK('Score Sheet (ENTER DATA)'!R174),"",'Score Sheet (ENTER DATA)'!R174)</f>
        <v>4</v>
      </c>
      <c r="S37" s="38">
        <f>IF(ISBLANK('Score Sheet (ENTER DATA)'!S174),"",'Score Sheet (ENTER DATA)'!S174)</f>
        <v>4</v>
      </c>
      <c r="T37" s="38">
        <f>IF(ISBLANK('Score Sheet (ENTER DATA)'!T174),"",'Score Sheet (ENTER DATA)'!T174)</f>
        <v>4</v>
      </c>
      <c r="U37" s="38">
        <f>IF(ISBLANK('Score Sheet (ENTER DATA)'!U174),"",'Score Sheet (ENTER DATA)'!U174)</f>
        <v>5</v>
      </c>
      <c r="V37" s="38">
        <f>IF(ISBLANK('Score Sheet (ENTER DATA)'!V174),"",'Score Sheet (ENTER DATA)'!V174)</f>
        <v>6</v>
      </c>
      <c r="W37" s="53">
        <f>IF('Score Sheet (ENTER DATA)'!W174=0,"",'Score Sheet (ENTER DATA)'!W174)</f>
        <v>41</v>
      </c>
      <c r="X37" s="55">
        <f>IF('Score Sheet (ENTER DATA)'!X174=0,"",'Score Sheet (ENTER DATA)'!X174)</f>
        <v>84</v>
      </c>
      <c r="Y37" s="38">
        <f>IF('Score Sheet (ENTER DATA)'!Y174=0,"",'Score Sheet (ENTER DATA)'!Y174)</f>
        <v>41</v>
      </c>
      <c r="Z37" s="38">
        <f>IF('Score Sheet (ENTER DATA)'!Z174=0,"",'Score Sheet (ENTER DATA)'!Z174)</f>
        <v>29</v>
      </c>
      <c r="AA37" s="38">
        <f>IF('Score Sheet (ENTER DATA)'!AA174=0,"",'Score Sheet (ENTER DATA)'!AA174)</f>
        <v>15</v>
      </c>
      <c r="AB37" s="38">
        <f>IF('Score Sheet (ENTER DATA)'!AB174=0,"",'Score Sheet (ENTER DATA)'!AB174)</f>
        <v>6</v>
      </c>
      <c r="AC37" s="38">
        <f>IF('Score Sheet (ENTER DATA)'!AC174=0,"",'Score Sheet (ENTER DATA)'!AC174)</f>
        <v>43</v>
      </c>
      <c r="AD37" s="38">
        <f>IF('Score Sheet (ENTER DATA)'!AD174=0,"",'Score Sheet (ENTER DATA)'!AD174)</f>
        <v>27</v>
      </c>
      <c r="AE37" s="38">
        <f>IF('Score Sheet (ENTER DATA)'!AE174=0,"",'Score Sheet (ENTER DATA)'!AE174)</f>
        <v>12</v>
      </c>
      <c r="AF37" s="38">
        <f>IF('Score Sheet (ENTER DATA)'!AF174=0,"",'Score Sheet (ENTER DATA)'!AF174)</f>
        <v>3</v>
      </c>
      <c r="AG37" s="158"/>
    </row>
    <row r="38" ht="14.25" customHeight="1">
      <c r="A38" s="88" t="str">
        <f>IF(ISBLANK('Score Sheet (ENTER DATA)'!C146),"",'Score Sheet (ENTER DATA)'!A146)</f>
        <v>IKE</v>
      </c>
      <c r="B38" s="38">
        <f>IF(ISBLANK('Score Sheet (ENTER DATA)'!C146),"",'Score Sheet (ENTER DATA)'!B146)</f>
        <v>1</v>
      </c>
      <c r="C38" s="40" t="str">
        <f>IF(ISBLANK('Score Sheet (ENTER DATA)'!C146),"",'Score Sheet (ENTER DATA)'!C146)</f>
        <v>Ian Gatzke</v>
      </c>
      <c r="D38" s="38">
        <f>IF(ISBLANK('Score Sheet (ENTER DATA)'!D146),"",'Score Sheet (ENTER DATA)'!D146)</f>
        <v>4</v>
      </c>
      <c r="E38" s="38">
        <f>IF(ISBLANK('Score Sheet (ENTER DATA)'!E146),"",'Score Sheet (ENTER DATA)'!E146)</f>
        <v>6</v>
      </c>
      <c r="F38" s="38">
        <f>IF(ISBLANK('Score Sheet (ENTER DATA)'!F146),"",'Score Sheet (ENTER DATA)'!F146)</f>
        <v>6</v>
      </c>
      <c r="G38" s="38">
        <f>IF(ISBLANK('Score Sheet (ENTER DATA)'!G146),"",'Score Sheet (ENTER DATA)'!G146)</f>
        <v>5</v>
      </c>
      <c r="H38" s="38">
        <f>IF(ISBLANK('Score Sheet (ENTER DATA)'!H146),"",'Score Sheet (ENTER DATA)'!H146)</f>
        <v>4</v>
      </c>
      <c r="I38" s="38">
        <f>IF(ISBLANK('Score Sheet (ENTER DATA)'!I146),"",'Score Sheet (ENTER DATA)'!I146)</f>
        <v>5</v>
      </c>
      <c r="J38" s="38">
        <f>IF(ISBLANK('Score Sheet (ENTER DATA)'!J146),"",'Score Sheet (ENTER DATA)'!J146)</f>
        <v>4</v>
      </c>
      <c r="K38" s="38">
        <f>IF(ISBLANK('Score Sheet (ENTER DATA)'!K146),"",'Score Sheet (ENTER DATA)'!K146)</f>
        <v>4</v>
      </c>
      <c r="L38" s="38">
        <f>IF(ISBLANK('Score Sheet (ENTER DATA)'!L146),"",'Score Sheet (ENTER DATA)'!L146)</f>
        <v>4</v>
      </c>
      <c r="M38" s="48">
        <f>IF('Score Sheet (ENTER DATA)'!M146=0,"",'Score Sheet (ENTER DATA)'!M146)</f>
        <v>42</v>
      </c>
      <c r="N38" s="38">
        <f>IF(ISBLANK('Score Sheet (ENTER DATA)'!N146),"",'Score Sheet (ENTER DATA)'!N146)</f>
        <v>4</v>
      </c>
      <c r="O38" s="38">
        <f>IF(ISBLANK('Score Sheet (ENTER DATA)'!O146),"",'Score Sheet (ENTER DATA)'!O146)</f>
        <v>6</v>
      </c>
      <c r="P38" s="38">
        <f>IF(ISBLANK('Score Sheet (ENTER DATA)'!P146),"",'Score Sheet (ENTER DATA)'!P146)</f>
        <v>4</v>
      </c>
      <c r="Q38" s="38">
        <f>IF(ISBLANK('Score Sheet (ENTER DATA)'!Q146),"",'Score Sheet (ENTER DATA)'!Q146)</f>
        <v>6</v>
      </c>
      <c r="R38" s="38">
        <f>IF(ISBLANK('Score Sheet (ENTER DATA)'!R146),"",'Score Sheet (ENTER DATA)'!R146)</f>
        <v>4</v>
      </c>
      <c r="S38" s="38">
        <f>IF(ISBLANK('Score Sheet (ENTER DATA)'!S146),"",'Score Sheet (ENTER DATA)'!S146)</f>
        <v>5</v>
      </c>
      <c r="T38" s="38">
        <f>IF(ISBLANK('Score Sheet (ENTER DATA)'!T146),"",'Score Sheet (ENTER DATA)'!T146)</f>
        <v>3</v>
      </c>
      <c r="U38" s="38">
        <f>IF(ISBLANK('Score Sheet (ENTER DATA)'!U146),"",'Score Sheet (ENTER DATA)'!U146)</f>
        <v>6</v>
      </c>
      <c r="V38" s="38">
        <f>IF(ISBLANK('Score Sheet (ENTER DATA)'!V146),"",'Score Sheet (ENTER DATA)'!V146)</f>
        <v>4</v>
      </c>
      <c r="W38" s="53">
        <f>IF('Score Sheet (ENTER DATA)'!W146=0,"",'Score Sheet (ENTER DATA)'!W146)</f>
        <v>42</v>
      </c>
      <c r="X38" s="55">
        <f>IF('Score Sheet (ENTER DATA)'!X146=0,"",'Score Sheet (ENTER DATA)'!X146)</f>
        <v>84</v>
      </c>
      <c r="Y38" s="38">
        <f>IF('Score Sheet (ENTER DATA)'!Y146=0,"",'Score Sheet (ENTER DATA)'!Y146)</f>
        <v>42</v>
      </c>
      <c r="Z38" s="38">
        <f>IF('Score Sheet (ENTER DATA)'!Z146=0,"",'Score Sheet (ENTER DATA)'!Z146)</f>
        <v>28</v>
      </c>
      <c r="AA38" s="38">
        <f>IF('Score Sheet (ENTER DATA)'!AA146=0,"",'Score Sheet (ENTER DATA)'!AA146)</f>
        <v>13</v>
      </c>
      <c r="AB38" s="38">
        <f>IF('Score Sheet (ENTER DATA)'!AB146=0,"",'Score Sheet (ENTER DATA)'!AB146)</f>
        <v>4</v>
      </c>
      <c r="AC38" s="38">
        <f>IF('Score Sheet (ENTER DATA)'!AC146=0,"",'Score Sheet (ENTER DATA)'!AC146)</f>
        <v>42</v>
      </c>
      <c r="AD38" s="38">
        <f>IF('Score Sheet (ENTER DATA)'!AD146=0,"",'Score Sheet (ENTER DATA)'!AD146)</f>
        <v>26</v>
      </c>
      <c r="AE38" s="38">
        <f>IF('Score Sheet (ENTER DATA)'!AE146=0,"",'Score Sheet (ENTER DATA)'!AE146)</f>
        <v>12</v>
      </c>
      <c r="AF38" s="38">
        <f>IF('Score Sheet (ENTER DATA)'!AF146=0,"",'Score Sheet (ENTER DATA)'!AF146)</f>
        <v>4</v>
      </c>
      <c r="AG38" s="148"/>
    </row>
    <row r="39" ht="14.25" customHeight="1">
      <c r="A39" s="187" t="str">
        <f>IF(ISBLANK('Score Sheet (ENTER DATA)'!C246),"",'Score Sheet (ENTER DATA)'!A246)</f>
        <v>WHIT</v>
      </c>
      <c r="B39" s="38">
        <f>IF(ISBLANK('Score Sheet (ENTER DATA)'!C246),"",'Score Sheet (ENTER DATA)'!B246)</f>
        <v>2</v>
      </c>
      <c r="C39" s="40" t="str">
        <f>IF(ISBLANK('Score Sheet (ENTER DATA)'!C246),"",'Score Sheet (ENTER DATA)'!C246)</f>
        <v>Anthony Scortino</v>
      </c>
      <c r="D39" s="38">
        <f>IF(ISBLANK('Score Sheet (ENTER DATA)'!D246),"",'Score Sheet (ENTER DATA)'!D246)</f>
        <v>5</v>
      </c>
      <c r="E39" s="38">
        <f>IF(ISBLANK('Score Sheet (ENTER DATA)'!E246),"",'Score Sheet (ENTER DATA)'!E246)</f>
        <v>5</v>
      </c>
      <c r="F39" s="38">
        <f>IF(ISBLANK('Score Sheet (ENTER DATA)'!F246),"",'Score Sheet (ENTER DATA)'!F246)</f>
        <v>4</v>
      </c>
      <c r="G39" s="38">
        <f>IF(ISBLANK('Score Sheet (ENTER DATA)'!G246),"",'Score Sheet (ENTER DATA)'!G246)</f>
        <v>3</v>
      </c>
      <c r="H39" s="38">
        <f>IF(ISBLANK('Score Sheet (ENTER DATA)'!H246),"",'Score Sheet (ENTER DATA)'!H246)</f>
        <v>5</v>
      </c>
      <c r="I39" s="38">
        <f>IF(ISBLANK('Score Sheet (ENTER DATA)'!I246),"",'Score Sheet (ENTER DATA)'!I246)</f>
        <v>6</v>
      </c>
      <c r="J39" s="38">
        <f>IF(ISBLANK('Score Sheet (ENTER DATA)'!J246),"",'Score Sheet (ENTER DATA)'!J246)</f>
        <v>5</v>
      </c>
      <c r="K39" s="38">
        <f>IF(ISBLANK('Score Sheet (ENTER DATA)'!K246),"",'Score Sheet (ENTER DATA)'!K246)</f>
        <v>4</v>
      </c>
      <c r="L39" s="38">
        <f>IF(ISBLANK('Score Sheet (ENTER DATA)'!L246),"",'Score Sheet (ENTER DATA)'!L246)</f>
        <v>5</v>
      </c>
      <c r="M39" s="48">
        <f>IF('Score Sheet (ENTER DATA)'!M246=0,"",'Score Sheet (ENTER DATA)'!M246)</f>
        <v>42</v>
      </c>
      <c r="N39" s="38">
        <f>IF(ISBLANK('Score Sheet (ENTER DATA)'!N246),"",'Score Sheet (ENTER DATA)'!N246)</f>
        <v>5</v>
      </c>
      <c r="O39" s="38">
        <f>IF(ISBLANK('Score Sheet (ENTER DATA)'!O246),"",'Score Sheet (ENTER DATA)'!O246)</f>
        <v>5</v>
      </c>
      <c r="P39" s="38">
        <f>IF(ISBLANK('Score Sheet (ENTER DATA)'!P246),"",'Score Sheet (ENTER DATA)'!P246)</f>
        <v>3</v>
      </c>
      <c r="Q39" s="38">
        <f>IF(ISBLANK('Score Sheet (ENTER DATA)'!Q246),"",'Score Sheet (ENTER DATA)'!Q246)</f>
        <v>5</v>
      </c>
      <c r="R39" s="38">
        <f>IF(ISBLANK('Score Sheet (ENTER DATA)'!R246),"",'Score Sheet (ENTER DATA)'!R246)</f>
        <v>4</v>
      </c>
      <c r="S39" s="38">
        <f>IF(ISBLANK('Score Sheet (ENTER DATA)'!S246),"",'Score Sheet (ENTER DATA)'!S246)</f>
        <v>6</v>
      </c>
      <c r="T39" s="38">
        <f>IF(ISBLANK('Score Sheet (ENTER DATA)'!T246),"",'Score Sheet (ENTER DATA)'!T246)</f>
        <v>4</v>
      </c>
      <c r="U39" s="38">
        <f>IF(ISBLANK('Score Sheet (ENTER DATA)'!U246),"",'Score Sheet (ENTER DATA)'!U246)</f>
        <v>5</v>
      </c>
      <c r="V39" s="38">
        <f>IF(ISBLANK('Score Sheet (ENTER DATA)'!V246),"",'Score Sheet (ENTER DATA)'!V246)</f>
        <v>5</v>
      </c>
      <c r="W39" s="53">
        <f>IF(ISBLANK('Score Sheet (ENTER DATA)'!W246),"",'Score Sheet (ENTER DATA)'!W246)</f>
        <v>42</v>
      </c>
      <c r="X39" s="55">
        <f>IF(ISBLANK('Score Sheet (ENTER DATA)'!X246),"",'Score Sheet (ENTER DATA)'!X246)</f>
        <v>84</v>
      </c>
      <c r="Y39" s="38">
        <f>IF(ISBLANK('Score Sheet (ENTER DATA)'!Y246),"",'Score Sheet (ENTER DATA)'!Y246)</f>
        <v>42</v>
      </c>
      <c r="Z39" s="38">
        <f>IF(ISBLANK('Score Sheet (ENTER DATA)'!Z246),"",'Score Sheet (ENTER DATA)'!Z246)</f>
        <v>29</v>
      </c>
      <c r="AA39" s="38">
        <f>IF(ISBLANK('Score Sheet (ENTER DATA)'!AA246),"",'Score Sheet (ENTER DATA)'!AA246)</f>
        <v>14</v>
      </c>
      <c r="AB39" s="38">
        <f>IF(ISBLANK('Score Sheet (ENTER DATA)'!AB246),"",'Score Sheet (ENTER DATA)'!AB246)</f>
        <v>5</v>
      </c>
      <c r="AC39" s="38">
        <f>IF(ISBLANK('Score Sheet (ENTER DATA)'!AC246),"",'Score Sheet (ENTER DATA)'!AC246)</f>
        <v>42</v>
      </c>
      <c r="AD39" s="38">
        <f>IF(ISBLANK('Score Sheet (ENTER DATA)'!AD246),"",'Score Sheet (ENTER DATA)'!AD246)</f>
        <v>28</v>
      </c>
      <c r="AE39" s="38">
        <f>IF(ISBLANK('Score Sheet (ENTER DATA)'!AE246),"",'Score Sheet (ENTER DATA)'!AE246)</f>
        <v>14</v>
      </c>
      <c r="AF39" s="38">
        <f>IF(ISBLANK('Score Sheet (ENTER DATA)'!AF246),"",'Score Sheet (ENTER DATA)'!AF246)</f>
        <v>5</v>
      </c>
      <c r="AG39" s="158"/>
    </row>
    <row r="40" ht="14.25" customHeight="1">
      <c r="A40" s="88" t="str">
        <f>IF(ISBLANK('Score Sheet (ENTER DATA)'!C148),"",'Score Sheet (ENTER DATA)'!A148)</f>
        <v>IKE</v>
      </c>
      <c r="B40" s="38">
        <f>IF(ISBLANK('Score Sheet (ENTER DATA)'!C148),"",'Score Sheet (ENTER DATA)'!B148)</f>
        <v>3</v>
      </c>
      <c r="C40" s="40" t="str">
        <f>IF(ISBLANK('Score Sheet (ENTER DATA)'!C148),"",'Score Sheet (ENTER DATA)'!C148)</f>
        <v>Nick Hough</v>
      </c>
      <c r="D40" s="38">
        <f>IF(ISBLANK('Score Sheet (ENTER DATA)'!D148),"",'Score Sheet (ENTER DATA)'!D148)</f>
        <v>7</v>
      </c>
      <c r="E40" s="38">
        <f>IF(ISBLANK('Score Sheet (ENTER DATA)'!E148),"",'Score Sheet (ENTER DATA)'!E148)</f>
        <v>5</v>
      </c>
      <c r="F40" s="38">
        <f>IF(ISBLANK('Score Sheet (ENTER DATA)'!F148),"",'Score Sheet (ENTER DATA)'!F148)</f>
        <v>5</v>
      </c>
      <c r="G40" s="38">
        <f>IF(ISBLANK('Score Sheet (ENTER DATA)'!G148),"",'Score Sheet (ENTER DATA)'!G148)</f>
        <v>5</v>
      </c>
      <c r="H40" s="38">
        <f>IF(ISBLANK('Score Sheet (ENTER DATA)'!H148),"",'Score Sheet (ENTER DATA)'!H148)</f>
        <v>3</v>
      </c>
      <c r="I40" s="38">
        <f>IF(ISBLANK('Score Sheet (ENTER DATA)'!I148),"",'Score Sheet (ENTER DATA)'!I148)</f>
        <v>5</v>
      </c>
      <c r="J40" s="38">
        <f>IF(ISBLANK('Score Sheet (ENTER DATA)'!J148),"",'Score Sheet (ENTER DATA)'!J148)</f>
        <v>4</v>
      </c>
      <c r="K40" s="38">
        <f>IF(ISBLANK('Score Sheet (ENTER DATA)'!K148),"",'Score Sheet (ENTER DATA)'!K148)</f>
        <v>4</v>
      </c>
      <c r="L40" s="38">
        <f>IF(ISBLANK('Score Sheet (ENTER DATA)'!L148),"",'Score Sheet (ENTER DATA)'!L148)</f>
        <v>3</v>
      </c>
      <c r="M40" s="48">
        <f>IF('Score Sheet (ENTER DATA)'!M148=0,"",'Score Sheet (ENTER DATA)'!M148)</f>
        <v>41</v>
      </c>
      <c r="N40" s="38">
        <f>IF(ISBLANK('Score Sheet (ENTER DATA)'!N148),"",'Score Sheet (ENTER DATA)'!N148)</f>
        <v>5</v>
      </c>
      <c r="O40" s="38">
        <f>IF(ISBLANK('Score Sheet (ENTER DATA)'!O148),"",'Score Sheet (ENTER DATA)'!O148)</f>
        <v>4</v>
      </c>
      <c r="P40" s="38">
        <f>IF(ISBLANK('Score Sheet (ENTER DATA)'!P148),"",'Score Sheet (ENTER DATA)'!P148)</f>
        <v>5</v>
      </c>
      <c r="Q40" s="38">
        <f>IF(ISBLANK('Score Sheet (ENTER DATA)'!Q148),"",'Score Sheet (ENTER DATA)'!Q148)</f>
        <v>5</v>
      </c>
      <c r="R40" s="38">
        <f>IF(ISBLANK('Score Sheet (ENTER DATA)'!R148),"",'Score Sheet (ENTER DATA)'!R148)</f>
        <v>5</v>
      </c>
      <c r="S40" s="38">
        <f>IF(ISBLANK('Score Sheet (ENTER DATA)'!S148),"",'Score Sheet (ENTER DATA)'!S148)</f>
        <v>6</v>
      </c>
      <c r="T40" s="38">
        <f>IF(ISBLANK('Score Sheet (ENTER DATA)'!T148),"",'Score Sheet (ENTER DATA)'!T148)</f>
        <v>3</v>
      </c>
      <c r="U40" s="38">
        <f>IF(ISBLANK('Score Sheet (ENTER DATA)'!U148),"",'Score Sheet (ENTER DATA)'!U148)</f>
        <v>5</v>
      </c>
      <c r="V40" s="38">
        <f>IF(ISBLANK('Score Sheet (ENTER DATA)'!V148),"",'Score Sheet (ENTER DATA)'!V148)</f>
        <v>5</v>
      </c>
      <c r="W40" s="53">
        <f>IF('Score Sheet (ENTER DATA)'!W148=0,"",'Score Sheet (ENTER DATA)'!W148)</f>
        <v>43</v>
      </c>
      <c r="X40" s="55">
        <f>IF('Score Sheet (ENTER DATA)'!X148=0,"",'Score Sheet (ENTER DATA)'!X148)</f>
        <v>84</v>
      </c>
      <c r="Y40" s="38">
        <f>IF('Score Sheet (ENTER DATA)'!Y148=0,"",'Score Sheet (ENTER DATA)'!Y148)</f>
        <v>43</v>
      </c>
      <c r="Z40" s="38">
        <f>IF('Score Sheet (ENTER DATA)'!Z148=0,"",'Score Sheet (ENTER DATA)'!Z148)</f>
        <v>29</v>
      </c>
      <c r="AA40" s="38">
        <f>IF('Score Sheet (ENTER DATA)'!AA148=0,"",'Score Sheet (ENTER DATA)'!AA148)</f>
        <v>13</v>
      </c>
      <c r="AB40" s="38">
        <f>IF('Score Sheet (ENTER DATA)'!AB148=0,"",'Score Sheet (ENTER DATA)'!AB148)</f>
        <v>5</v>
      </c>
      <c r="AC40" s="38">
        <f>IF('Score Sheet (ENTER DATA)'!AC148=0,"",'Score Sheet (ENTER DATA)'!AC148)</f>
        <v>41</v>
      </c>
      <c r="AD40" s="38">
        <f>IF('Score Sheet (ENTER DATA)'!AD148=0,"",'Score Sheet (ENTER DATA)'!AD148)</f>
        <v>24</v>
      </c>
      <c r="AE40" s="38">
        <f>IF('Score Sheet (ENTER DATA)'!AE148=0,"",'Score Sheet (ENTER DATA)'!AE148)</f>
        <v>11</v>
      </c>
      <c r="AF40" s="38">
        <f>IF('Score Sheet (ENTER DATA)'!AF148=0,"",'Score Sheet (ENTER DATA)'!AF148)</f>
        <v>3</v>
      </c>
      <c r="AG40" s="148"/>
    </row>
    <row r="41" ht="14.25" customHeight="1">
      <c r="A41" s="36" t="str">
        <f>IF(ISBLANK('Score Sheet (ENTER DATA)'!C103),"",'Score Sheet (ENTER DATA)'!A103)</f>
        <v>LGB</v>
      </c>
      <c r="B41" s="38">
        <f>IF(ISBLANK('Score Sheet (ENTER DATA)'!C103),"",'Score Sheet (ENTER DATA)'!B103)</f>
        <v>3</v>
      </c>
      <c r="C41" s="40" t="str">
        <f>IF(ISBLANK('Score Sheet (ENTER DATA)'!C103),"",'Score Sheet (ENTER DATA)'!C103)</f>
        <v>Ben Rademaker</v>
      </c>
      <c r="D41" s="38">
        <f>IF(ISBLANK('Score Sheet (ENTER DATA)'!D103),"",'Score Sheet (ENTER DATA)'!D103)</f>
        <v>5</v>
      </c>
      <c r="E41" s="38">
        <f>IF(ISBLANK('Score Sheet (ENTER DATA)'!E103),"",'Score Sheet (ENTER DATA)'!E103)</f>
        <v>5</v>
      </c>
      <c r="F41" s="38">
        <f>IF(ISBLANK('Score Sheet (ENTER DATA)'!F103),"",'Score Sheet (ENTER DATA)'!F103)</f>
        <v>5</v>
      </c>
      <c r="G41" s="38">
        <f>IF(ISBLANK('Score Sheet (ENTER DATA)'!G103),"",'Score Sheet (ENTER DATA)'!G103)</f>
        <v>5</v>
      </c>
      <c r="H41" s="38">
        <f>IF(ISBLANK('Score Sheet (ENTER DATA)'!H103),"",'Score Sheet (ENTER DATA)'!H103)</f>
        <v>3</v>
      </c>
      <c r="I41" s="38">
        <f>IF(ISBLANK('Score Sheet (ENTER DATA)'!I103),"",'Score Sheet (ENTER DATA)'!I103)</f>
        <v>4</v>
      </c>
      <c r="J41" s="38">
        <f>IF(ISBLANK('Score Sheet (ENTER DATA)'!J103),"",'Score Sheet (ENTER DATA)'!J103)</f>
        <v>5</v>
      </c>
      <c r="K41" s="38">
        <f>IF(ISBLANK('Score Sheet (ENTER DATA)'!K103),"",'Score Sheet (ENTER DATA)'!K103)</f>
        <v>5</v>
      </c>
      <c r="L41" s="38">
        <f>IF(ISBLANK('Score Sheet (ENTER DATA)'!L103),"",'Score Sheet (ENTER DATA)'!L103)</f>
        <v>4</v>
      </c>
      <c r="M41" s="48">
        <f>IF('Score Sheet (ENTER DATA)'!M103=0,"",'Score Sheet (ENTER DATA)'!M103)</f>
        <v>41</v>
      </c>
      <c r="N41" s="38">
        <f>IF(ISBLANK('Score Sheet (ENTER DATA)'!N103),"",'Score Sheet (ENTER DATA)'!N103)</f>
        <v>6</v>
      </c>
      <c r="O41" s="38">
        <f>IF(ISBLANK('Score Sheet (ENTER DATA)'!O103),"",'Score Sheet (ENTER DATA)'!O103)</f>
        <v>4</v>
      </c>
      <c r="P41" s="38">
        <f>IF(ISBLANK('Score Sheet (ENTER DATA)'!P103),"",'Score Sheet (ENTER DATA)'!P103)</f>
        <v>2</v>
      </c>
      <c r="Q41" s="38">
        <f>IF(ISBLANK('Score Sheet (ENTER DATA)'!Q103),"",'Score Sheet (ENTER DATA)'!Q103)</f>
        <v>5</v>
      </c>
      <c r="R41" s="38">
        <f>IF(ISBLANK('Score Sheet (ENTER DATA)'!R103),"",'Score Sheet (ENTER DATA)'!R103)</f>
        <v>5</v>
      </c>
      <c r="S41" s="38">
        <f>IF(ISBLANK('Score Sheet (ENTER DATA)'!S103),"",'Score Sheet (ENTER DATA)'!S103)</f>
        <v>6</v>
      </c>
      <c r="T41" s="38">
        <f>IF(ISBLANK('Score Sheet (ENTER DATA)'!T103),"",'Score Sheet (ENTER DATA)'!T103)</f>
        <v>4</v>
      </c>
      <c r="U41" s="38">
        <f>IF(ISBLANK('Score Sheet (ENTER DATA)'!U103),"",'Score Sheet (ENTER DATA)'!U103)</f>
        <v>7</v>
      </c>
      <c r="V41" s="38">
        <f>IF(ISBLANK('Score Sheet (ENTER DATA)'!V103),"",'Score Sheet (ENTER DATA)'!V103)</f>
        <v>4</v>
      </c>
      <c r="W41" s="53">
        <f>IF('Score Sheet (ENTER DATA)'!W103=0,"",'Score Sheet (ENTER DATA)'!W103)</f>
        <v>43</v>
      </c>
      <c r="X41" s="55">
        <f>IF('Score Sheet (ENTER DATA)'!X103=0,"",'Score Sheet (ENTER DATA)'!X103)</f>
        <v>84</v>
      </c>
      <c r="Y41" s="38">
        <f>IF('Score Sheet (ENTER DATA)'!Y103=0,"",'Score Sheet (ENTER DATA)'!Y103)</f>
        <v>43</v>
      </c>
      <c r="Z41" s="38">
        <f>IF('Score Sheet (ENTER DATA)'!Z103=0,"",'Score Sheet (ENTER DATA)'!Z103)</f>
        <v>31</v>
      </c>
      <c r="AA41" s="38">
        <f>IF('Score Sheet (ENTER DATA)'!AA103=0,"",'Score Sheet (ENTER DATA)'!AA103)</f>
        <v>15</v>
      </c>
      <c r="AB41" s="38">
        <f>IF('Score Sheet (ENTER DATA)'!AB103=0,"",'Score Sheet (ENTER DATA)'!AB103)</f>
        <v>4</v>
      </c>
      <c r="AC41" s="38">
        <f>IF('Score Sheet (ENTER DATA)'!AC103=0,"",'Score Sheet (ENTER DATA)'!AC103)</f>
        <v>41</v>
      </c>
      <c r="AD41" s="38">
        <f>IF('Score Sheet (ENTER DATA)'!AD103=0,"",'Score Sheet (ENTER DATA)'!AD103)</f>
        <v>26</v>
      </c>
      <c r="AE41" s="38">
        <f>IF('Score Sheet (ENTER DATA)'!AE103=0,"",'Score Sheet (ENTER DATA)'!AE103)</f>
        <v>14</v>
      </c>
      <c r="AF41" s="38">
        <f>IF('Score Sheet (ENTER DATA)'!AF103=0,"",'Score Sheet (ENTER DATA)'!AF103)</f>
        <v>4</v>
      </c>
      <c r="AG41" s="158"/>
    </row>
    <row r="42" ht="14.25" customHeight="1">
      <c r="A42" s="199" t="str">
        <f>IF(ISBLANK('Score Sheet (ENTER DATA)'!C191),"",'Score Sheet (ENTER DATA)'!A191)</f>
        <v>StC</v>
      </c>
      <c r="B42" s="38">
        <f>IF(ISBLANK('Score Sheet (ENTER DATA)'!C191),"",'Score Sheet (ENTER DATA)'!B191)</f>
        <v>1</v>
      </c>
      <c r="C42" s="40" t="str">
        <f>IF(ISBLANK('Score Sheet (ENTER DATA)'!C191),"",'Score Sheet (ENTER DATA)'!C191)</f>
        <v>Grant Wininger</v>
      </c>
      <c r="D42" s="38">
        <f>IF(ISBLANK('Score Sheet (ENTER DATA)'!D191),"",'Score Sheet (ENTER DATA)'!D191)</f>
        <v>5</v>
      </c>
      <c r="E42" s="38">
        <f>IF(ISBLANK('Score Sheet (ENTER DATA)'!E191),"",'Score Sheet (ENTER DATA)'!E191)</f>
        <v>6</v>
      </c>
      <c r="F42" s="38">
        <f>IF(ISBLANK('Score Sheet (ENTER DATA)'!F191),"",'Score Sheet (ENTER DATA)'!F191)</f>
        <v>6</v>
      </c>
      <c r="G42" s="38">
        <f>IF(ISBLANK('Score Sheet (ENTER DATA)'!G191),"",'Score Sheet (ENTER DATA)'!G191)</f>
        <v>5</v>
      </c>
      <c r="H42" s="38">
        <f>IF(ISBLANK('Score Sheet (ENTER DATA)'!H191),"",'Score Sheet (ENTER DATA)'!H191)</f>
        <v>4</v>
      </c>
      <c r="I42" s="38">
        <f>IF(ISBLANK('Score Sheet (ENTER DATA)'!I191),"",'Score Sheet (ENTER DATA)'!I191)</f>
        <v>5</v>
      </c>
      <c r="J42" s="38">
        <f>IF(ISBLANK('Score Sheet (ENTER DATA)'!J191),"",'Score Sheet (ENTER DATA)'!J191)</f>
        <v>5</v>
      </c>
      <c r="K42" s="38">
        <f>IF(ISBLANK('Score Sheet (ENTER DATA)'!K191),"",'Score Sheet (ENTER DATA)'!K191)</f>
        <v>6</v>
      </c>
      <c r="L42" s="38">
        <f>IF(ISBLANK('Score Sheet (ENTER DATA)'!L191),"",'Score Sheet (ENTER DATA)'!L191)</f>
        <v>3</v>
      </c>
      <c r="M42" s="48">
        <f>IF('Score Sheet (ENTER DATA)'!M191=0,"",'Score Sheet (ENTER DATA)'!M191)</f>
        <v>45</v>
      </c>
      <c r="N42" s="38">
        <f>IF(ISBLANK('Score Sheet (ENTER DATA)'!N191),"",'Score Sheet (ENTER DATA)'!N191)</f>
        <v>4</v>
      </c>
      <c r="O42" s="38">
        <f>IF(ISBLANK('Score Sheet (ENTER DATA)'!O191),"",'Score Sheet (ENTER DATA)'!O191)</f>
        <v>4</v>
      </c>
      <c r="P42" s="38">
        <f>IF(ISBLANK('Score Sheet (ENTER DATA)'!P191),"",'Score Sheet (ENTER DATA)'!P191)</f>
        <v>3</v>
      </c>
      <c r="Q42" s="38">
        <f>IF(ISBLANK('Score Sheet (ENTER DATA)'!Q191),"",'Score Sheet (ENTER DATA)'!Q191)</f>
        <v>7</v>
      </c>
      <c r="R42" s="38">
        <f>IF(ISBLANK('Score Sheet (ENTER DATA)'!R191),"",'Score Sheet (ENTER DATA)'!R191)</f>
        <v>4</v>
      </c>
      <c r="S42" s="38">
        <f>IF(ISBLANK('Score Sheet (ENTER DATA)'!S191),"",'Score Sheet (ENTER DATA)'!S191)</f>
        <v>4</v>
      </c>
      <c r="T42" s="38">
        <f>IF(ISBLANK('Score Sheet (ENTER DATA)'!T191),"",'Score Sheet (ENTER DATA)'!T191)</f>
        <v>3</v>
      </c>
      <c r="U42" s="38">
        <f>IF(ISBLANK('Score Sheet (ENTER DATA)'!U191),"",'Score Sheet (ENTER DATA)'!U191)</f>
        <v>6</v>
      </c>
      <c r="V42" s="38">
        <f>IF(ISBLANK('Score Sheet (ENTER DATA)'!V191),"",'Score Sheet (ENTER DATA)'!V191)</f>
        <v>5</v>
      </c>
      <c r="W42" s="53">
        <f>IF('Score Sheet (ENTER DATA)'!W191=0,"",'Score Sheet (ENTER DATA)'!W191)</f>
        <v>40</v>
      </c>
      <c r="X42" s="55">
        <f>IF('Score Sheet (ENTER DATA)'!X191=0,"",'Score Sheet (ENTER DATA)'!X191)</f>
        <v>85</v>
      </c>
      <c r="Y42" s="38">
        <f>IF('Score Sheet (ENTER DATA)'!Y191=0,"",'Score Sheet (ENTER DATA)'!Y191)</f>
        <v>40</v>
      </c>
      <c r="Z42" s="38">
        <f>IF('Score Sheet (ENTER DATA)'!Z191=0,"",'Score Sheet (ENTER DATA)'!Z191)</f>
        <v>29</v>
      </c>
      <c r="AA42" s="38">
        <f>IF('Score Sheet (ENTER DATA)'!AA191=0,"",'Score Sheet (ENTER DATA)'!AA191)</f>
        <v>14</v>
      </c>
      <c r="AB42" s="38">
        <f>IF('Score Sheet (ENTER DATA)'!AB191=0,"",'Score Sheet (ENTER DATA)'!AB191)</f>
        <v>5</v>
      </c>
      <c r="AC42" s="38">
        <f>IF('Score Sheet (ENTER DATA)'!AC191=0,"",'Score Sheet (ENTER DATA)'!AC191)</f>
        <v>45</v>
      </c>
      <c r="AD42" s="38">
        <f>IF('Score Sheet (ENTER DATA)'!AD191=0,"",'Score Sheet (ENTER DATA)'!AD191)</f>
        <v>28</v>
      </c>
      <c r="AE42" s="38">
        <f>IF('Score Sheet (ENTER DATA)'!AE191=0,"",'Score Sheet (ENTER DATA)'!AE191)</f>
        <v>14</v>
      </c>
      <c r="AF42" s="38">
        <f>IF('Score Sheet (ENTER DATA)'!AF191=0,"",'Score Sheet (ENTER DATA)'!AF191)</f>
        <v>3</v>
      </c>
      <c r="AG42" s="158"/>
    </row>
    <row r="43" ht="14.25" customHeight="1">
      <c r="A43" s="200" t="str">
        <f>IF(ISBLANK('Score Sheet (ENTER DATA)'!C65),"",'Score Sheet (ENTER DATA)'!A65)</f>
        <v>GREN</v>
      </c>
      <c r="B43" s="38">
        <f>IF(ISBLANK('Score Sheet (ENTER DATA)'!C65),"",'Score Sheet (ENTER DATA)'!B65)</f>
        <v>1</v>
      </c>
      <c r="C43" s="40" t="str">
        <f>IF(ISBLANK('Score Sheet (ENTER DATA)'!C65),"",'Score Sheet (ENTER DATA)'!C65)</f>
        <v>James Johnson</v>
      </c>
      <c r="D43" s="38">
        <f>IF(ISBLANK('Score Sheet (ENTER DATA)'!D65),"",'Score Sheet (ENTER DATA)'!D65)</f>
        <v>5</v>
      </c>
      <c r="E43" s="38">
        <f>IF(ISBLANK('Score Sheet (ENTER DATA)'!E65),"",'Score Sheet (ENTER DATA)'!E65)</f>
        <v>5</v>
      </c>
      <c r="F43" s="38">
        <f>IF(ISBLANK('Score Sheet (ENTER DATA)'!F65),"",'Score Sheet (ENTER DATA)'!F65)</f>
        <v>5</v>
      </c>
      <c r="G43" s="38">
        <f>IF(ISBLANK('Score Sheet (ENTER DATA)'!G65),"",'Score Sheet (ENTER DATA)'!G65)</f>
        <v>4</v>
      </c>
      <c r="H43" s="38">
        <f>IF(ISBLANK('Score Sheet (ENTER DATA)'!H65),"",'Score Sheet (ENTER DATA)'!H65)</f>
        <v>4</v>
      </c>
      <c r="I43" s="38">
        <f>IF(ISBLANK('Score Sheet (ENTER DATA)'!I65),"",'Score Sheet (ENTER DATA)'!I65)</f>
        <v>6</v>
      </c>
      <c r="J43" s="38">
        <f>IF(ISBLANK('Score Sheet (ENTER DATA)'!J65),"",'Score Sheet (ENTER DATA)'!J65)</f>
        <v>6</v>
      </c>
      <c r="K43" s="38">
        <f>IF(ISBLANK('Score Sheet (ENTER DATA)'!K65),"",'Score Sheet (ENTER DATA)'!K65)</f>
        <v>5</v>
      </c>
      <c r="L43" s="38">
        <f>IF(ISBLANK('Score Sheet (ENTER DATA)'!L65),"",'Score Sheet (ENTER DATA)'!L65)</f>
        <v>4</v>
      </c>
      <c r="M43" s="48">
        <f>IF('Score Sheet (ENTER DATA)'!M65=0,"",'Score Sheet (ENTER DATA)'!M65)</f>
        <v>44</v>
      </c>
      <c r="N43" s="38">
        <f>IF(ISBLANK('Score Sheet (ENTER DATA)'!N65),"",'Score Sheet (ENTER DATA)'!N65)</f>
        <v>5</v>
      </c>
      <c r="O43" s="38">
        <f>IF(ISBLANK('Score Sheet (ENTER DATA)'!O65),"",'Score Sheet (ENTER DATA)'!O65)</f>
        <v>5</v>
      </c>
      <c r="P43" s="38">
        <f>IF(ISBLANK('Score Sheet (ENTER DATA)'!P65),"",'Score Sheet (ENTER DATA)'!P65)</f>
        <v>3</v>
      </c>
      <c r="Q43" s="38">
        <f>IF(ISBLANK('Score Sheet (ENTER DATA)'!Q65),"",'Score Sheet (ENTER DATA)'!Q65)</f>
        <v>6</v>
      </c>
      <c r="R43" s="38">
        <f>IF(ISBLANK('Score Sheet (ENTER DATA)'!R65),"",'Score Sheet (ENTER DATA)'!R65)</f>
        <v>5</v>
      </c>
      <c r="S43" s="38">
        <f>IF(ISBLANK('Score Sheet (ENTER DATA)'!S65),"",'Score Sheet (ENTER DATA)'!S65)</f>
        <v>4</v>
      </c>
      <c r="T43" s="38">
        <f>IF(ISBLANK('Score Sheet (ENTER DATA)'!T65),"",'Score Sheet (ENTER DATA)'!T65)</f>
        <v>3</v>
      </c>
      <c r="U43" s="38">
        <f>IF(ISBLANK('Score Sheet (ENTER DATA)'!U65),"",'Score Sheet (ENTER DATA)'!U65)</f>
        <v>6</v>
      </c>
      <c r="V43" s="38">
        <f>IF(ISBLANK('Score Sheet (ENTER DATA)'!V65),"",'Score Sheet (ENTER DATA)'!V65)</f>
        <v>4</v>
      </c>
      <c r="W43" s="53">
        <f>IF('Score Sheet (ENTER DATA)'!W65=0,"",'Score Sheet (ENTER DATA)'!W65)</f>
        <v>41</v>
      </c>
      <c r="X43" s="55">
        <f>IF('Score Sheet (ENTER DATA)'!X65=0,"",'Score Sheet (ENTER DATA)'!X65)</f>
        <v>85</v>
      </c>
      <c r="Y43" s="38">
        <f>IF('Score Sheet (ENTER DATA)'!Y65=0,"",'Score Sheet (ENTER DATA)'!Y65)</f>
        <v>41</v>
      </c>
      <c r="Z43" s="38">
        <f>IF('Score Sheet (ENTER DATA)'!Z65=0,"",'Score Sheet (ENTER DATA)'!Z65)</f>
        <v>28</v>
      </c>
      <c r="AA43" s="38">
        <f>IF('Score Sheet (ENTER DATA)'!AA65=0,"",'Score Sheet (ENTER DATA)'!AA65)</f>
        <v>13</v>
      </c>
      <c r="AB43" s="38">
        <f>IF('Score Sheet (ENTER DATA)'!AB65=0,"",'Score Sheet (ENTER DATA)'!AB65)</f>
        <v>4</v>
      </c>
      <c r="AC43" s="38">
        <f>IF('Score Sheet (ENTER DATA)'!AC65=0,"",'Score Sheet (ENTER DATA)'!AC65)</f>
        <v>44</v>
      </c>
      <c r="AD43" s="38">
        <f>IF('Score Sheet (ENTER DATA)'!AD65=0,"",'Score Sheet (ENTER DATA)'!AD65)</f>
        <v>29</v>
      </c>
      <c r="AE43" s="38">
        <f>IF('Score Sheet (ENTER DATA)'!AE65=0,"",'Score Sheet (ENTER DATA)'!AE65)</f>
        <v>15</v>
      </c>
      <c r="AF43" s="38">
        <f>IF('Score Sheet (ENTER DATA)'!AF65=0,"",'Score Sheet (ENTER DATA)'!AF65)</f>
        <v>4</v>
      </c>
      <c r="AG43" s="24"/>
    </row>
    <row r="44" ht="14.25" customHeight="1">
      <c r="A44" s="83" t="str">
        <f>IF(ISBLANK('Score Sheet (ENTER DATA)'!C121),"",'Score Sheet (ENTER DATA)'!A121)</f>
        <v>MUK</v>
      </c>
      <c r="B44" s="38">
        <f>IF(ISBLANK('Score Sheet (ENTER DATA)'!C121),"",'Score Sheet (ENTER DATA)'!B121)</f>
        <v>3</v>
      </c>
      <c r="C44" s="40" t="str">
        <f>IF(ISBLANK('Score Sheet (ENTER DATA)'!C121),"",'Score Sheet (ENTER DATA)'!C121)</f>
        <v>Nick Schreoder</v>
      </c>
      <c r="D44" s="38">
        <f>IF(ISBLANK('Score Sheet (ENTER DATA)'!D121),"",'Score Sheet (ENTER DATA)'!D121)</f>
        <v>4</v>
      </c>
      <c r="E44" s="38">
        <f>IF(ISBLANK('Score Sheet (ENTER DATA)'!E121),"",'Score Sheet (ENTER DATA)'!E121)</f>
        <v>7</v>
      </c>
      <c r="F44" s="38">
        <f>IF(ISBLANK('Score Sheet (ENTER DATA)'!F121),"",'Score Sheet (ENTER DATA)'!F121)</f>
        <v>5</v>
      </c>
      <c r="G44" s="38">
        <f>IF(ISBLANK('Score Sheet (ENTER DATA)'!G121),"",'Score Sheet (ENTER DATA)'!G121)</f>
        <v>6</v>
      </c>
      <c r="H44" s="38">
        <f>IF(ISBLANK('Score Sheet (ENTER DATA)'!H121),"",'Score Sheet (ENTER DATA)'!H121)</f>
        <v>4</v>
      </c>
      <c r="I44" s="38">
        <f>IF(ISBLANK('Score Sheet (ENTER DATA)'!I121),"",'Score Sheet (ENTER DATA)'!I121)</f>
        <v>5</v>
      </c>
      <c r="J44" s="38">
        <f>IF(ISBLANK('Score Sheet (ENTER DATA)'!J121),"",'Score Sheet (ENTER DATA)'!J121)</f>
        <v>4</v>
      </c>
      <c r="K44" s="38">
        <f>IF(ISBLANK('Score Sheet (ENTER DATA)'!K121),"",'Score Sheet (ENTER DATA)'!K121)</f>
        <v>4</v>
      </c>
      <c r="L44" s="38">
        <f>IF(ISBLANK('Score Sheet (ENTER DATA)'!L121),"",'Score Sheet (ENTER DATA)'!L121)</f>
        <v>4</v>
      </c>
      <c r="M44" s="48">
        <f>IF('Score Sheet (ENTER DATA)'!M121=0,"",'Score Sheet (ENTER DATA)'!M121)</f>
        <v>43</v>
      </c>
      <c r="N44" s="38">
        <f>IF(ISBLANK('Score Sheet (ENTER DATA)'!N121),"",'Score Sheet (ENTER DATA)'!N121)</f>
        <v>4</v>
      </c>
      <c r="O44" s="38">
        <f>IF(ISBLANK('Score Sheet (ENTER DATA)'!O121),"",'Score Sheet (ENTER DATA)'!O121)</f>
        <v>6</v>
      </c>
      <c r="P44" s="38">
        <f>IF(ISBLANK('Score Sheet (ENTER DATA)'!P121),"",'Score Sheet (ENTER DATA)'!P121)</f>
        <v>4</v>
      </c>
      <c r="Q44" s="38">
        <f>IF(ISBLANK('Score Sheet (ENTER DATA)'!Q121),"",'Score Sheet (ENTER DATA)'!Q121)</f>
        <v>6</v>
      </c>
      <c r="R44" s="38">
        <f>IF(ISBLANK('Score Sheet (ENTER DATA)'!R121),"",'Score Sheet (ENTER DATA)'!R121)</f>
        <v>5</v>
      </c>
      <c r="S44" s="38">
        <f>IF(ISBLANK('Score Sheet (ENTER DATA)'!S121),"",'Score Sheet (ENTER DATA)'!S121)</f>
        <v>4</v>
      </c>
      <c r="T44" s="38">
        <f>IF(ISBLANK('Score Sheet (ENTER DATA)'!T121),"",'Score Sheet (ENTER DATA)'!T121)</f>
        <v>3</v>
      </c>
      <c r="U44" s="38">
        <f>IF(ISBLANK('Score Sheet (ENTER DATA)'!U121),"",'Score Sheet (ENTER DATA)'!U121)</f>
        <v>5</v>
      </c>
      <c r="V44" s="38">
        <f>IF(ISBLANK('Score Sheet (ENTER DATA)'!V121),"",'Score Sheet (ENTER DATA)'!V121)</f>
        <v>5</v>
      </c>
      <c r="W44" s="53">
        <f>IF('Score Sheet (ENTER DATA)'!W121=0,"",'Score Sheet (ENTER DATA)'!W121)</f>
        <v>42</v>
      </c>
      <c r="X44" s="55">
        <f>IF('Score Sheet (ENTER DATA)'!X121=0,"",'Score Sheet (ENTER DATA)'!X121)</f>
        <v>85</v>
      </c>
      <c r="Y44" s="38">
        <f>IF('Score Sheet (ENTER DATA)'!Y121=0,"",'Score Sheet (ENTER DATA)'!Y121)</f>
        <v>42</v>
      </c>
      <c r="Z44" s="38">
        <f>IF('Score Sheet (ENTER DATA)'!Z121=0,"",'Score Sheet (ENTER DATA)'!Z121)</f>
        <v>28</v>
      </c>
      <c r="AA44" s="38">
        <f>IF('Score Sheet (ENTER DATA)'!AA121=0,"",'Score Sheet (ENTER DATA)'!AA121)</f>
        <v>13</v>
      </c>
      <c r="AB44" s="38">
        <f>IF('Score Sheet (ENTER DATA)'!AB121=0,"",'Score Sheet (ENTER DATA)'!AB121)</f>
        <v>5</v>
      </c>
      <c r="AC44" s="38">
        <f>IF('Score Sheet (ENTER DATA)'!AC121=0,"",'Score Sheet (ENTER DATA)'!AC121)</f>
        <v>43</v>
      </c>
      <c r="AD44" s="38">
        <f>IF('Score Sheet (ENTER DATA)'!AD121=0,"",'Score Sheet (ENTER DATA)'!AD121)</f>
        <v>27</v>
      </c>
      <c r="AE44" s="38">
        <f>IF('Score Sheet (ENTER DATA)'!AE121=0,"",'Score Sheet (ENTER DATA)'!AE121)</f>
        <v>12</v>
      </c>
      <c r="AF44" s="38">
        <f>IF('Score Sheet (ENTER DATA)'!AF121=0,"",'Score Sheet (ENTER DATA)'!AF121)</f>
        <v>4</v>
      </c>
      <c r="AG44" s="143"/>
    </row>
    <row r="45" ht="14.25" customHeight="1">
      <c r="A45" s="71" t="str">
        <f>IF(ISBLANK('Score Sheet (ENTER DATA)'!C75),"",'Score Sheet (ENTER DATA)'!A75)</f>
        <v>WAUN</v>
      </c>
      <c r="B45" s="38">
        <f>IF(ISBLANK('Score Sheet (ENTER DATA)'!C75),"",'Score Sheet (ENTER DATA)'!B75)</f>
        <v>2</v>
      </c>
      <c r="C45" s="40" t="str">
        <f>IF(ISBLANK('Score Sheet (ENTER DATA)'!C75),"",'Score Sheet (ENTER DATA)'!C75)</f>
        <v>Ryan Johnson</v>
      </c>
      <c r="D45" s="38">
        <f>IF(ISBLANK('Score Sheet (ENTER DATA)'!D75),"",'Score Sheet (ENTER DATA)'!D75)</f>
        <v>5</v>
      </c>
      <c r="E45" s="38">
        <f>IF(ISBLANK('Score Sheet (ENTER DATA)'!E75),"",'Score Sheet (ENTER DATA)'!E75)</f>
        <v>5</v>
      </c>
      <c r="F45" s="38">
        <f>IF(ISBLANK('Score Sheet (ENTER DATA)'!F75),"",'Score Sheet (ENTER DATA)'!F75)</f>
        <v>5</v>
      </c>
      <c r="G45" s="38">
        <f>IF(ISBLANK('Score Sheet (ENTER DATA)'!G75),"",'Score Sheet (ENTER DATA)'!G75)</f>
        <v>6</v>
      </c>
      <c r="H45" s="38">
        <f>IF(ISBLANK('Score Sheet (ENTER DATA)'!H75),"",'Score Sheet (ENTER DATA)'!H75)</f>
        <v>4</v>
      </c>
      <c r="I45" s="38">
        <f>IF(ISBLANK('Score Sheet (ENTER DATA)'!I75),"",'Score Sheet (ENTER DATA)'!I75)</f>
        <v>4</v>
      </c>
      <c r="J45" s="38">
        <f>IF(ISBLANK('Score Sheet (ENTER DATA)'!J75),"",'Score Sheet (ENTER DATA)'!J75)</f>
        <v>5</v>
      </c>
      <c r="K45" s="38">
        <f>IF(ISBLANK('Score Sheet (ENTER DATA)'!K75),"",'Score Sheet (ENTER DATA)'!K75)</f>
        <v>5</v>
      </c>
      <c r="L45" s="38">
        <f>IF(ISBLANK('Score Sheet (ENTER DATA)'!L75),"",'Score Sheet (ENTER DATA)'!L75)</f>
        <v>3</v>
      </c>
      <c r="M45" s="48">
        <f>IF('Score Sheet (ENTER DATA)'!M75=0,"",'Score Sheet (ENTER DATA)'!M75)</f>
        <v>42</v>
      </c>
      <c r="N45" s="38">
        <f>IF(ISBLANK('Score Sheet (ENTER DATA)'!N75),"",'Score Sheet (ENTER DATA)'!N75)</f>
        <v>5</v>
      </c>
      <c r="O45" s="38">
        <f>IF(ISBLANK('Score Sheet (ENTER DATA)'!O75),"",'Score Sheet (ENTER DATA)'!O75)</f>
        <v>6</v>
      </c>
      <c r="P45" s="38">
        <f>IF(ISBLANK('Score Sheet (ENTER DATA)'!P75),"",'Score Sheet (ENTER DATA)'!P75)</f>
        <v>4</v>
      </c>
      <c r="Q45" s="38">
        <f>IF(ISBLANK('Score Sheet (ENTER DATA)'!Q75),"",'Score Sheet (ENTER DATA)'!Q75)</f>
        <v>7</v>
      </c>
      <c r="R45" s="38">
        <f>IF(ISBLANK('Score Sheet (ENTER DATA)'!R75),"",'Score Sheet (ENTER DATA)'!R75)</f>
        <v>6</v>
      </c>
      <c r="S45" s="38">
        <f>IF(ISBLANK('Score Sheet (ENTER DATA)'!S75),"",'Score Sheet (ENTER DATA)'!S75)</f>
        <v>4</v>
      </c>
      <c r="T45" s="38">
        <f>IF(ISBLANK('Score Sheet (ENTER DATA)'!T75),"",'Score Sheet (ENTER DATA)'!T75)</f>
        <v>2</v>
      </c>
      <c r="U45" s="38">
        <f>IF(ISBLANK('Score Sheet (ENTER DATA)'!U75),"",'Score Sheet (ENTER DATA)'!U75)</f>
        <v>5</v>
      </c>
      <c r="V45" s="38">
        <f>IF(ISBLANK('Score Sheet (ENTER DATA)'!V75),"",'Score Sheet (ENTER DATA)'!V75)</f>
        <v>4</v>
      </c>
      <c r="W45" s="53">
        <f>IF('Score Sheet (ENTER DATA)'!W75=0,"",'Score Sheet (ENTER DATA)'!W75)</f>
        <v>43</v>
      </c>
      <c r="X45" s="55">
        <f>IF('Score Sheet (ENTER DATA)'!X75=0,"",'Score Sheet (ENTER DATA)'!X75)</f>
        <v>85</v>
      </c>
      <c r="Y45" s="38">
        <f>IF('Score Sheet (ENTER DATA)'!Y75=0,"",'Score Sheet (ENTER DATA)'!Y75)</f>
        <v>43</v>
      </c>
      <c r="Z45" s="38">
        <f>IF('Score Sheet (ENTER DATA)'!Z75=0,"",'Score Sheet (ENTER DATA)'!Z75)</f>
        <v>28</v>
      </c>
      <c r="AA45" s="38">
        <f>IF('Score Sheet (ENTER DATA)'!AA75=0,"",'Score Sheet (ENTER DATA)'!AA75)</f>
        <v>11</v>
      </c>
      <c r="AB45" s="38">
        <f>IF('Score Sheet (ENTER DATA)'!AB75=0,"",'Score Sheet (ENTER DATA)'!AB75)</f>
        <v>4</v>
      </c>
      <c r="AC45" s="38">
        <f>IF('Score Sheet (ENTER DATA)'!AC75=0,"",'Score Sheet (ENTER DATA)'!AC75)</f>
        <v>42</v>
      </c>
      <c r="AD45" s="38">
        <f>IF('Score Sheet (ENTER DATA)'!AD75=0,"",'Score Sheet (ENTER DATA)'!AD75)</f>
        <v>27</v>
      </c>
      <c r="AE45" s="38">
        <f>IF('Score Sheet (ENTER DATA)'!AE75=0,"",'Score Sheet (ENTER DATA)'!AE75)</f>
        <v>13</v>
      </c>
      <c r="AF45" s="38">
        <f>IF('Score Sheet (ENTER DATA)'!AF75=0,"",'Score Sheet (ENTER DATA)'!AF75)</f>
        <v>3</v>
      </c>
      <c r="AG45" s="215"/>
    </row>
    <row r="46" ht="14.25" customHeight="1">
      <c r="A46" s="83" t="str">
        <f>IF(ISBLANK('Score Sheet (ENTER DATA)'!C119),"",'Score Sheet (ENTER DATA)'!A119)</f>
        <v>MUK</v>
      </c>
      <c r="B46" s="38">
        <f>IF(ISBLANK('Score Sheet (ENTER DATA)'!C119),"",'Score Sheet (ENTER DATA)'!B119)</f>
        <v>1</v>
      </c>
      <c r="C46" s="40" t="str">
        <f>IF(ISBLANK('Score Sheet (ENTER DATA)'!C119),"",'Score Sheet (ENTER DATA)'!C119)</f>
        <v>Mason Schulz</v>
      </c>
      <c r="D46" s="38">
        <f>IF(ISBLANK('Score Sheet (ENTER DATA)'!D119),"",'Score Sheet (ENTER DATA)'!D119)</f>
        <v>5</v>
      </c>
      <c r="E46" s="38">
        <f>IF(ISBLANK('Score Sheet (ENTER DATA)'!E119),"",'Score Sheet (ENTER DATA)'!E119)</f>
        <v>5</v>
      </c>
      <c r="F46" s="38">
        <f>IF(ISBLANK('Score Sheet (ENTER DATA)'!F119),"",'Score Sheet (ENTER DATA)'!F119)</f>
        <v>5</v>
      </c>
      <c r="G46" s="38">
        <f>IF(ISBLANK('Score Sheet (ENTER DATA)'!G119),"",'Score Sheet (ENTER DATA)'!G119)</f>
        <v>6</v>
      </c>
      <c r="H46" s="38">
        <f>IF(ISBLANK('Score Sheet (ENTER DATA)'!H119),"",'Score Sheet (ENTER DATA)'!H119)</f>
        <v>3</v>
      </c>
      <c r="I46" s="38">
        <f>IF(ISBLANK('Score Sheet (ENTER DATA)'!I119),"",'Score Sheet (ENTER DATA)'!I119)</f>
        <v>5</v>
      </c>
      <c r="J46" s="38">
        <f>IF(ISBLANK('Score Sheet (ENTER DATA)'!J119),"",'Score Sheet (ENTER DATA)'!J119)</f>
        <v>4</v>
      </c>
      <c r="K46" s="38">
        <f>IF(ISBLANK('Score Sheet (ENTER DATA)'!K119),"",'Score Sheet (ENTER DATA)'!K119)</f>
        <v>5</v>
      </c>
      <c r="L46" s="38">
        <f>IF(ISBLANK('Score Sheet (ENTER DATA)'!L119),"",'Score Sheet (ENTER DATA)'!L119)</f>
        <v>3</v>
      </c>
      <c r="M46" s="48">
        <f>IF('Score Sheet (ENTER DATA)'!M119=0,"",'Score Sheet (ENTER DATA)'!M119)</f>
        <v>41</v>
      </c>
      <c r="N46" s="38">
        <f>IF(ISBLANK('Score Sheet (ENTER DATA)'!N119),"",'Score Sheet (ENTER DATA)'!N119)</f>
        <v>4</v>
      </c>
      <c r="O46" s="38">
        <f>IF(ISBLANK('Score Sheet (ENTER DATA)'!O119),"",'Score Sheet (ENTER DATA)'!O119)</f>
        <v>7</v>
      </c>
      <c r="P46" s="38">
        <f>IF(ISBLANK('Score Sheet (ENTER DATA)'!P119),"",'Score Sheet (ENTER DATA)'!P119)</f>
        <v>3</v>
      </c>
      <c r="Q46" s="38">
        <f>IF(ISBLANK('Score Sheet (ENTER DATA)'!Q119),"",'Score Sheet (ENTER DATA)'!Q119)</f>
        <v>5</v>
      </c>
      <c r="R46" s="38">
        <f>IF(ISBLANK('Score Sheet (ENTER DATA)'!R119),"",'Score Sheet (ENTER DATA)'!R119)</f>
        <v>4</v>
      </c>
      <c r="S46" s="38">
        <f>IF(ISBLANK('Score Sheet (ENTER DATA)'!S119),"",'Score Sheet (ENTER DATA)'!S119)</f>
        <v>6</v>
      </c>
      <c r="T46" s="38">
        <f>IF(ISBLANK('Score Sheet (ENTER DATA)'!T119),"",'Score Sheet (ENTER DATA)'!T119)</f>
        <v>5</v>
      </c>
      <c r="U46" s="38">
        <f>IF(ISBLANK('Score Sheet (ENTER DATA)'!U119),"",'Score Sheet (ENTER DATA)'!U119)</f>
        <v>5</v>
      </c>
      <c r="V46" s="38">
        <f>IF(ISBLANK('Score Sheet (ENTER DATA)'!V119),"",'Score Sheet (ENTER DATA)'!V119)</f>
        <v>5</v>
      </c>
      <c r="W46" s="53">
        <f>IF('Score Sheet (ENTER DATA)'!W119=0,"",'Score Sheet (ENTER DATA)'!W119)</f>
        <v>44</v>
      </c>
      <c r="X46" s="55">
        <f>IF('Score Sheet (ENTER DATA)'!X119=0,"",'Score Sheet (ENTER DATA)'!X119)</f>
        <v>85</v>
      </c>
      <c r="Y46" s="38">
        <f>IF('Score Sheet (ENTER DATA)'!Y119=0,"",'Score Sheet (ENTER DATA)'!Y119)</f>
        <v>44</v>
      </c>
      <c r="Z46" s="38">
        <f>IF('Score Sheet (ENTER DATA)'!Z119=0,"",'Score Sheet (ENTER DATA)'!Z119)</f>
        <v>30</v>
      </c>
      <c r="AA46" s="38">
        <f>IF('Score Sheet (ENTER DATA)'!AA119=0,"",'Score Sheet (ENTER DATA)'!AA119)</f>
        <v>15</v>
      </c>
      <c r="AB46" s="38">
        <f>IF('Score Sheet (ENTER DATA)'!AB119=0,"",'Score Sheet (ENTER DATA)'!AB119)</f>
        <v>5</v>
      </c>
      <c r="AC46" s="38">
        <f>IF('Score Sheet (ENTER DATA)'!AC119=0,"",'Score Sheet (ENTER DATA)'!AC119)</f>
        <v>41</v>
      </c>
      <c r="AD46" s="38">
        <f>IF('Score Sheet (ENTER DATA)'!AD119=0,"",'Score Sheet (ENTER DATA)'!AD119)</f>
        <v>26</v>
      </c>
      <c r="AE46" s="38">
        <f>IF('Score Sheet (ENTER DATA)'!AE119=0,"",'Score Sheet (ENTER DATA)'!AE119)</f>
        <v>12</v>
      </c>
      <c r="AF46" s="38">
        <f>IF('Score Sheet (ENTER DATA)'!AF119=0,"",'Score Sheet (ENTER DATA)'!AF119)</f>
        <v>3</v>
      </c>
      <c r="AG46" s="148"/>
    </row>
    <row r="47" ht="14.25" customHeight="1">
      <c r="A47" s="62" t="str">
        <f>IF(ISBLANK('Score Sheet (ENTER DATA)'!C258),"",'Score Sheet (ENTER DATA)'!A258)</f>
        <v>PEW</v>
      </c>
      <c r="B47" s="38">
        <f>IF(ISBLANK('Score Sheet (ENTER DATA)'!D258),"",'Score Sheet (ENTER DATA)'!B258)</f>
        <v>5</v>
      </c>
      <c r="C47" s="40" t="str">
        <f>IF(ISBLANK('Score Sheet (ENTER DATA)'!E258),"",'Score Sheet (ENTER DATA)'!C258)</f>
        <v>Evan Turinski</v>
      </c>
      <c r="D47" s="38">
        <f>IF(ISBLANK('Score Sheet (ENTER DATA)'!F258),"",'Score Sheet (ENTER DATA)'!D258)</f>
        <v>4</v>
      </c>
      <c r="E47" s="38">
        <f>IF(ISBLANK('Score Sheet (ENTER DATA)'!G258),"",'Score Sheet (ENTER DATA)'!E258)</f>
        <v>7</v>
      </c>
      <c r="F47" s="38">
        <f>IF(ISBLANK('Score Sheet (ENTER DATA)'!H258),"",'Score Sheet (ENTER DATA)'!F258)</f>
        <v>4</v>
      </c>
      <c r="G47" s="38">
        <f>IF(ISBLANK('Score Sheet (ENTER DATA)'!I258),"",'Score Sheet (ENTER DATA)'!G258)</f>
        <v>6</v>
      </c>
      <c r="H47" s="38">
        <f>IF(ISBLANK('Score Sheet (ENTER DATA)'!J258),"",'Score Sheet (ENTER DATA)'!H258)</f>
        <v>4</v>
      </c>
      <c r="I47" s="38">
        <f>IF(ISBLANK('Score Sheet (ENTER DATA)'!K258),"",'Score Sheet (ENTER DATA)'!I258)</f>
        <v>6</v>
      </c>
      <c r="J47" s="38">
        <f>IF(ISBLANK('Score Sheet (ENTER DATA)'!L258),"",'Score Sheet (ENTER DATA)'!J258)</f>
        <v>5</v>
      </c>
      <c r="K47" s="38">
        <f>IF(ISBLANK('Score Sheet (ENTER DATA)'!M258),"",'Score Sheet (ENTER DATA)'!K258)</f>
        <v>5</v>
      </c>
      <c r="L47" s="38">
        <f>IF(ISBLANK('Score Sheet (ENTER DATA)'!N258),"",'Score Sheet (ENTER DATA)'!L258)</f>
        <v>4</v>
      </c>
      <c r="M47" s="48">
        <f>IF(ISBLANK('Score Sheet (ENTER DATA)'!O258),"",'Score Sheet (ENTER DATA)'!M258)</f>
        <v>45</v>
      </c>
      <c r="N47" s="38">
        <f>IF(ISBLANK('Score Sheet (ENTER DATA)'!P258),"",'Score Sheet (ENTER DATA)'!N258)</f>
        <v>4</v>
      </c>
      <c r="O47" s="38">
        <f>IF(ISBLANK('Score Sheet (ENTER DATA)'!Q258),"",'Score Sheet (ENTER DATA)'!O258)</f>
        <v>4</v>
      </c>
      <c r="P47" s="38">
        <f>IF(ISBLANK('Score Sheet (ENTER DATA)'!R258),"",'Score Sheet (ENTER DATA)'!P258)</f>
        <v>3</v>
      </c>
      <c r="Q47" s="38">
        <f>IF(ISBLANK('Score Sheet (ENTER DATA)'!S258),"",'Score Sheet (ENTER DATA)'!Q258)</f>
        <v>5</v>
      </c>
      <c r="R47" s="38">
        <f>IF(ISBLANK('Score Sheet (ENTER DATA)'!T258),"",'Score Sheet (ENTER DATA)'!R258)</f>
        <v>5</v>
      </c>
      <c r="S47" s="38">
        <f>IF(ISBLANK('Score Sheet (ENTER DATA)'!U258),"",'Score Sheet (ENTER DATA)'!S258)</f>
        <v>5</v>
      </c>
      <c r="T47" s="38">
        <f>IF(ISBLANK('Score Sheet (ENTER DATA)'!V258),"",'Score Sheet (ENTER DATA)'!T258)</f>
        <v>4</v>
      </c>
      <c r="U47" s="38">
        <f>IF(ISBLANK('Score Sheet (ENTER DATA)'!W258),"",'Score Sheet (ENTER DATA)'!U258)</f>
        <v>6</v>
      </c>
      <c r="V47" s="38">
        <f>IF(ISBLANK('Score Sheet (ENTER DATA)'!X258),"",'Score Sheet (ENTER DATA)'!V258)</f>
        <v>5</v>
      </c>
      <c r="W47" s="53">
        <f>IF(ISBLANK('Score Sheet (ENTER DATA)'!Y258),"",'Score Sheet (ENTER DATA)'!W258)</f>
        <v>41</v>
      </c>
      <c r="X47" s="55">
        <f>IF(ISBLANK('Score Sheet (ENTER DATA)'!Z258),"",'Score Sheet (ENTER DATA)'!X258)</f>
        <v>86</v>
      </c>
      <c r="Y47" s="38">
        <f>IF(ISBLANK('Score Sheet (ENTER DATA)'!AA258),"",'Score Sheet (ENTER DATA)'!Y258)</f>
        <v>41</v>
      </c>
      <c r="Z47" s="38">
        <f>IF(ISBLANK('Score Sheet (ENTER DATA)'!AB258),"",'Score Sheet (ENTER DATA)'!Z258)</f>
        <v>30</v>
      </c>
      <c r="AA47" s="38">
        <f>IF(ISBLANK('Score Sheet (ENTER DATA)'!AC258),"",'Score Sheet (ENTER DATA)'!AA258)</f>
        <v>15</v>
      </c>
      <c r="AB47" s="38">
        <f>IF(ISBLANK('Score Sheet (ENTER DATA)'!AD258),"",'Score Sheet (ENTER DATA)'!AB258)</f>
        <v>5</v>
      </c>
      <c r="AC47" s="38">
        <f>IF(ISBLANK('Score Sheet (ENTER DATA)'!AE258),"",'Score Sheet (ENTER DATA)'!AC258)</f>
        <v>45</v>
      </c>
      <c r="AD47" s="38">
        <f>IF(ISBLANK('Score Sheet (ENTER DATA)'!AF258),"",'Score Sheet (ENTER DATA)'!AD258)</f>
        <v>30</v>
      </c>
      <c r="AE47" s="38">
        <f>IF(ISBLANK('Score Sheet (ENTER DATA)'!AE258),"",'Score Sheet (ENTER DATA)'!AE258)</f>
        <v>14</v>
      </c>
      <c r="AF47" s="38">
        <f>IF(ISBLANK('Score Sheet (ENTER DATA)'!AF258),"",'Score Sheet (ENTER DATA)'!AF258)</f>
        <v>4</v>
      </c>
      <c r="AG47" s="24"/>
    </row>
    <row r="48" ht="14.25" customHeight="1">
      <c r="A48" s="187" t="str">
        <f>IF(ISBLANK('Score Sheet (ENTER DATA)'!C247),"",'Score Sheet (ENTER DATA)'!A247)</f>
        <v>WHIT</v>
      </c>
      <c r="B48" s="38">
        <f>IF(ISBLANK('Score Sheet (ENTER DATA)'!C247),"",'Score Sheet (ENTER DATA)'!B247)</f>
        <v>3</v>
      </c>
      <c r="C48" s="40" t="str">
        <f>IF(ISBLANK('Score Sheet (ENTER DATA)'!C247),"",'Score Sheet (ENTER DATA)'!C247)</f>
        <v>AJ Thut</v>
      </c>
      <c r="D48" s="38">
        <f>IF(ISBLANK('Score Sheet (ENTER DATA)'!D247),"",'Score Sheet (ENTER DATA)'!D247)</f>
        <v>5</v>
      </c>
      <c r="E48" s="38">
        <f>IF(ISBLANK('Score Sheet (ENTER DATA)'!E247),"",'Score Sheet (ENTER DATA)'!E247)</f>
        <v>6</v>
      </c>
      <c r="F48" s="38">
        <f>IF(ISBLANK('Score Sheet (ENTER DATA)'!F247),"",'Score Sheet (ENTER DATA)'!F247)</f>
        <v>5</v>
      </c>
      <c r="G48" s="38">
        <f>IF(ISBLANK('Score Sheet (ENTER DATA)'!G247),"",'Score Sheet (ENTER DATA)'!G247)</f>
        <v>5</v>
      </c>
      <c r="H48" s="38">
        <f>IF(ISBLANK('Score Sheet (ENTER DATA)'!H247),"",'Score Sheet (ENTER DATA)'!H247)</f>
        <v>4</v>
      </c>
      <c r="I48" s="38">
        <f>IF(ISBLANK('Score Sheet (ENTER DATA)'!I247),"",'Score Sheet (ENTER DATA)'!I247)</f>
        <v>4</v>
      </c>
      <c r="J48" s="38">
        <f>IF(ISBLANK('Score Sheet (ENTER DATA)'!J247),"",'Score Sheet (ENTER DATA)'!J247)</f>
        <v>5</v>
      </c>
      <c r="K48" s="38">
        <f>IF(ISBLANK('Score Sheet (ENTER DATA)'!K247),"",'Score Sheet (ENTER DATA)'!K247)</f>
        <v>5</v>
      </c>
      <c r="L48" s="38">
        <f>IF(ISBLANK('Score Sheet (ENTER DATA)'!L247),"",'Score Sheet (ENTER DATA)'!L247)</f>
        <v>4</v>
      </c>
      <c r="M48" s="48">
        <f>IF('Score Sheet (ENTER DATA)'!M247=0,"",'Score Sheet (ENTER DATA)'!M247)</f>
        <v>43</v>
      </c>
      <c r="N48" s="38">
        <f>IF(ISBLANK('Score Sheet (ENTER DATA)'!N247),"",'Score Sheet (ENTER DATA)'!N247)</f>
        <v>5</v>
      </c>
      <c r="O48" s="38">
        <f>IF(ISBLANK('Score Sheet (ENTER DATA)'!O247),"",'Score Sheet (ENTER DATA)'!O247)</f>
        <v>5</v>
      </c>
      <c r="P48" s="38">
        <f>IF(ISBLANK('Score Sheet (ENTER DATA)'!P247),"",'Score Sheet (ENTER DATA)'!P247)</f>
        <v>3</v>
      </c>
      <c r="Q48" s="38">
        <f>IF(ISBLANK('Score Sheet (ENTER DATA)'!Q247),"",'Score Sheet (ENTER DATA)'!Q247)</f>
        <v>6</v>
      </c>
      <c r="R48" s="38">
        <f>IF(ISBLANK('Score Sheet (ENTER DATA)'!R247),"",'Score Sheet (ENTER DATA)'!R247)</f>
        <v>5</v>
      </c>
      <c r="S48" s="38">
        <f>IF(ISBLANK('Score Sheet (ENTER DATA)'!S247),"",'Score Sheet (ENTER DATA)'!S247)</f>
        <v>4</v>
      </c>
      <c r="T48" s="38">
        <f>IF(ISBLANK('Score Sheet (ENTER DATA)'!T247),"",'Score Sheet (ENTER DATA)'!T247)</f>
        <v>4</v>
      </c>
      <c r="U48" s="38">
        <f>IF(ISBLANK('Score Sheet (ENTER DATA)'!U247),"",'Score Sheet (ENTER DATA)'!U247)</f>
        <v>6</v>
      </c>
      <c r="V48" s="38">
        <f>IF(ISBLANK('Score Sheet (ENTER DATA)'!V247),"",'Score Sheet (ENTER DATA)'!V247)</f>
        <v>5</v>
      </c>
      <c r="W48" s="53">
        <f>IF(ISBLANK('Score Sheet (ENTER DATA)'!W247),"",'Score Sheet (ENTER DATA)'!W247)</f>
        <v>43</v>
      </c>
      <c r="X48" s="55">
        <f>IF(ISBLANK('Score Sheet (ENTER DATA)'!X247),"",'Score Sheet (ENTER DATA)'!X247)</f>
        <v>86</v>
      </c>
      <c r="Y48" s="38">
        <f>IF(ISBLANK('Score Sheet (ENTER DATA)'!Y247),"",'Score Sheet (ENTER DATA)'!Y247)</f>
        <v>43</v>
      </c>
      <c r="Z48" s="38">
        <f>IF(ISBLANK('Score Sheet (ENTER DATA)'!Z247),"",'Score Sheet (ENTER DATA)'!Z247)</f>
        <v>30</v>
      </c>
      <c r="AA48" s="38">
        <f>IF(ISBLANK('Score Sheet (ENTER DATA)'!AA247),"",'Score Sheet (ENTER DATA)'!AA247)</f>
        <v>15</v>
      </c>
      <c r="AB48" s="38">
        <f>IF(ISBLANK('Score Sheet (ENTER DATA)'!AB247),"",'Score Sheet (ENTER DATA)'!AB247)</f>
        <v>5</v>
      </c>
      <c r="AC48" s="38">
        <f>IF(ISBLANK('Score Sheet (ENTER DATA)'!AC247),"",'Score Sheet (ENTER DATA)'!AC247)</f>
        <v>43</v>
      </c>
      <c r="AD48" s="38">
        <f>IF(ISBLANK('Score Sheet (ENTER DATA)'!AD247),"",'Score Sheet (ENTER DATA)'!AD247)</f>
        <v>27</v>
      </c>
      <c r="AE48" s="38">
        <f>IF(ISBLANK('Score Sheet (ENTER DATA)'!AE247),"",'Score Sheet (ENTER DATA)'!AE247)</f>
        <v>14</v>
      </c>
      <c r="AF48" s="38">
        <f>IF(ISBLANK('Score Sheet (ENTER DATA)'!AF247),"",'Score Sheet (ENTER DATA)'!AF247)</f>
        <v>4</v>
      </c>
      <c r="AG48" s="158"/>
    </row>
    <row r="49" ht="14.25" customHeight="1">
      <c r="A49" s="173" t="str">
        <f>IF(ISBLANK('Score Sheet (ENTER DATA)'!C165),"",'Score Sheet (ENTER DATA)'!A165)</f>
        <v>OCN</v>
      </c>
      <c r="B49" s="38">
        <f>IF(ISBLANK('Score Sheet (ENTER DATA)'!C165),"",'Score Sheet (ENTER DATA)'!B165)</f>
        <v>2</v>
      </c>
      <c r="C49" s="40" t="str">
        <f>IF(ISBLANK('Score Sheet (ENTER DATA)'!C165),"",'Score Sheet (ENTER DATA)'!C165)</f>
        <v>Matt McKain</v>
      </c>
      <c r="D49" s="38">
        <f>IF(ISBLANK('Score Sheet (ENTER DATA)'!D165),"",'Score Sheet (ENTER DATA)'!D165)</f>
        <v>6</v>
      </c>
      <c r="E49" s="38">
        <f>IF(ISBLANK('Score Sheet (ENTER DATA)'!E165),"",'Score Sheet (ENTER DATA)'!E165)</f>
        <v>6</v>
      </c>
      <c r="F49" s="38">
        <f>IF(ISBLANK('Score Sheet (ENTER DATA)'!F165),"",'Score Sheet (ENTER DATA)'!F165)</f>
        <v>5</v>
      </c>
      <c r="G49" s="38">
        <f>IF(ISBLANK('Score Sheet (ENTER DATA)'!G165),"",'Score Sheet (ENTER DATA)'!G165)</f>
        <v>4</v>
      </c>
      <c r="H49" s="38">
        <f>IF(ISBLANK('Score Sheet (ENTER DATA)'!H165),"",'Score Sheet (ENTER DATA)'!H165)</f>
        <v>5</v>
      </c>
      <c r="I49" s="38">
        <f>IF(ISBLANK('Score Sheet (ENTER DATA)'!I165),"",'Score Sheet (ENTER DATA)'!I165)</f>
        <v>4</v>
      </c>
      <c r="J49" s="38">
        <f>IF(ISBLANK('Score Sheet (ENTER DATA)'!J165),"",'Score Sheet (ENTER DATA)'!J165)</f>
        <v>5</v>
      </c>
      <c r="K49" s="38">
        <f>IF(ISBLANK('Score Sheet (ENTER DATA)'!K165),"",'Score Sheet (ENTER DATA)'!K165)</f>
        <v>4</v>
      </c>
      <c r="L49" s="38">
        <f>IF(ISBLANK('Score Sheet (ENTER DATA)'!L165),"",'Score Sheet (ENTER DATA)'!L165)</f>
        <v>4</v>
      </c>
      <c r="M49" s="48">
        <f>IF('Score Sheet (ENTER DATA)'!M165=0,"",'Score Sheet (ENTER DATA)'!M165)</f>
        <v>43</v>
      </c>
      <c r="N49" s="38">
        <f>IF(ISBLANK('Score Sheet (ENTER DATA)'!N165),"",'Score Sheet (ENTER DATA)'!N165)</f>
        <v>4</v>
      </c>
      <c r="O49" s="38">
        <f>IF(ISBLANK('Score Sheet (ENTER DATA)'!O165),"",'Score Sheet (ENTER DATA)'!O165)</f>
        <v>5</v>
      </c>
      <c r="P49" s="38">
        <f>IF(ISBLANK('Score Sheet (ENTER DATA)'!P165),"",'Score Sheet (ENTER DATA)'!P165)</f>
        <v>3</v>
      </c>
      <c r="Q49" s="38">
        <f>IF(ISBLANK('Score Sheet (ENTER DATA)'!Q165),"",'Score Sheet (ENTER DATA)'!Q165)</f>
        <v>7</v>
      </c>
      <c r="R49" s="38">
        <f>IF(ISBLANK('Score Sheet (ENTER DATA)'!R165),"",'Score Sheet (ENTER DATA)'!R165)</f>
        <v>5</v>
      </c>
      <c r="S49" s="38">
        <f>IF(ISBLANK('Score Sheet (ENTER DATA)'!S165),"",'Score Sheet (ENTER DATA)'!S165)</f>
        <v>5</v>
      </c>
      <c r="T49" s="38">
        <f>IF(ISBLANK('Score Sheet (ENTER DATA)'!T165),"",'Score Sheet (ENTER DATA)'!T165)</f>
        <v>3</v>
      </c>
      <c r="U49" s="38">
        <f>IF(ISBLANK('Score Sheet (ENTER DATA)'!U165),"",'Score Sheet (ENTER DATA)'!U165)</f>
        <v>6</v>
      </c>
      <c r="V49" s="38">
        <f>IF(ISBLANK('Score Sheet (ENTER DATA)'!V165),"",'Score Sheet (ENTER DATA)'!V165)</f>
        <v>5</v>
      </c>
      <c r="W49" s="53">
        <f>IF('Score Sheet (ENTER DATA)'!W165=0,"",'Score Sheet (ENTER DATA)'!W165)</f>
        <v>43</v>
      </c>
      <c r="X49" s="55">
        <f>IF('Score Sheet (ENTER DATA)'!X165=0,"",'Score Sheet (ENTER DATA)'!X165)</f>
        <v>86</v>
      </c>
      <c r="Y49" s="38">
        <f>IF('Score Sheet (ENTER DATA)'!Y165=0,"",'Score Sheet (ENTER DATA)'!Y165)</f>
        <v>43</v>
      </c>
      <c r="Z49" s="38">
        <f>IF('Score Sheet (ENTER DATA)'!Z165=0,"",'Score Sheet (ENTER DATA)'!Z165)</f>
        <v>31</v>
      </c>
      <c r="AA49" s="38">
        <f>IF('Score Sheet (ENTER DATA)'!AA165=0,"",'Score Sheet (ENTER DATA)'!AA165)</f>
        <v>14</v>
      </c>
      <c r="AB49" s="38">
        <f>IF('Score Sheet (ENTER DATA)'!AB165=0,"",'Score Sheet (ENTER DATA)'!AB165)</f>
        <v>5</v>
      </c>
      <c r="AC49" s="38">
        <f>IF('Score Sheet (ENTER DATA)'!AC165=0,"",'Score Sheet (ENTER DATA)'!AC165)</f>
        <v>43</v>
      </c>
      <c r="AD49" s="38">
        <f>IF('Score Sheet (ENTER DATA)'!AD165=0,"",'Score Sheet (ENTER DATA)'!AD165)</f>
        <v>26</v>
      </c>
      <c r="AE49" s="38">
        <f>IF('Score Sheet (ENTER DATA)'!AE165=0,"",'Score Sheet (ENTER DATA)'!AE165)</f>
        <v>13</v>
      </c>
      <c r="AF49" s="38">
        <f>IF('Score Sheet (ENTER DATA)'!AF165=0,"",'Score Sheet (ENTER DATA)'!AF165)</f>
        <v>4</v>
      </c>
      <c r="AG49" s="158"/>
    </row>
    <row r="50" ht="14.25" customHeight="1">
      <c r="A50" s="161" t="str">
        <f>IF(ISBLANK('Score Sheet (ENTER DATA)'!C31),"",'Score Sheet (ENTER DATA)'!A31)</f>
        <v>KIT</v>
      </c>
      <c r="B50" s="38">
        <f>IF(ISBLANK('Score Sheet (ENTER DATA)'!C31),"",'Score Sheet (ENTER DATA)'!B31)</f>
        <v>3</v>
      </c>
      <c r="C50" s="40" t="str">
        <f>IF(ISBLANK('Score Sheet (ENTER DATA)'!C31),"",'Score Sheet (ENTER DATA)'!C31)</f>
        <v>Dylan Mooize</v>
      </c>
      <c r="D50" s="38">
        <f>IF(ISBLANK('Score Sheet (ENTER DATA)'!D31),"",'Score Sheet (ENTER DATA)'!D31)</f>
        <v>5</v>
      </c>
      <c r="E50" s="38">
        <f>IF(ISBLANK('Score Sheet (ENTER DATA)'!E31),"",'Score Sheet (ENTER DATA)'!E31)</f>
        <v>5</v>
      </c>
      <c r="F50" s="38">
        <f>IF(ISBLANK('Score Sheet (ENTER DATA)'!F31),"",'Score Sheet (ENTER DATA)'!F31)</f>
        <v>4</v>
      </c>
      <c r="G50" s="38">
        <f>IF(ISBLANK('Score Sheet (ENTER DATA)'!G31),"",'Score Sheet (ENTER DATA)'!G31)</f>
        <v>5</v>
      </c>
      <c r="H50" s="38">
        <f>IF(ISBLANK('Score Sheet (ENTER DATA)'!H31),"",'Score Sheet (ENTER DATA)'!H31)</f>
        <v>4</v>
      </c>
      <c r="I50" s="38">
        <f>IF(ISBLANK('Score Sheet (ENTER DATA)'!I31),"",'Score Sheet (ENTER DATA)'!I31)</f>
        <v>4</v>
      </c>
      <c r="J50" s="38">
        <f>IF(ISBLANK('Score Sheet (ENTER DATA)'!J31),"",'Score Sheet (ENTER DATA)'!J31)</f>
        <v>5</v>
      </c>
      <c r="K50" s="38">
        <f>IF(ISBLANK('Score Sheet (ENTER DATA)'!K31),"",'Score Sheet (ENTER DATA)'!K31)</f>
        <v>5</v>
      </c>
      <c r="L50" s="38">
        <f>IF(ISBLANK('Score Sheet (ENTER DATA)'!L31),"",'Score Sheet (ENTER DATA)'!L31)</f>
        <v>5</v>
      </c>
      <c r="M50" s="48">
        <f>IF('Score Sheet (ENTER DATA)'!M31=0,"",'Score Sheet (ENTER DATA)'!M31)</f>
        <v>42</v>
      </c>
      <c r="N50" s="38">
        <f>IF(ISBLANK('Score Sheet (ENTER DATA)'!N31),"",'Score Sheet (ENTER DATA)'!N31)</f>
        <v>5</v>
      </c>
      <c r="O50" s="38">
        <f>IF(ISBLANK('Score Sheet (ENTER DATA)'!O31),"",'Score Sheet (ENTER DATA)'!O31)</f>
        <v>5</v>
      </c>
      <c r="P50" s="38">
        <f>IF(ISBLANK('Score Sheet (ENTER DATA)'!P31),"",'Score Sheet (ENTER DATA)'!P31)</f>
        <v>4</v>
      </c>
      <c r="Q50" s="38">
        <f>IF(ISBLANK('Score Sheet (ENTER DATA)'!Q31),"",'Score Sheet (ENTER DATA)'!Q31)</f>
        <v>5</v>
      </c>
      <c r="R50" s="38">
        <f>IF(ISBLANK('Score Sheet (ENTER DATA)'!R31),"",'Score Sheet (ENTER DATA)'!R31)</f>
        <v>5</v>
      </c>
      <c r="S50" s="38">
        <f>IF(ISBLANK('Score Sheet (ENTER DATA)'!S31),"",'Score Sheet (ENTER DATA)'!S31)</f>
        <v>3</v>
      </c>
      <c r="T50" s="38">
        <f>IF(ISBLANK('Score Sheet (ENTER DATA)'!T31),"",'Score Sheet (ENTER DATA)'!T31)</f>
        <v>5</v>
      </c>
      <c r="U50" s="38">
        <f>IF(ISBLANK('Score Sheet (ENTER DATA)'!U31),"",'Score Sheet (ENTER DATA)'!U31)</f>
        <v>7</v>
      </c>
      <c r="V50" s="38">
        <f>IF(ISBLANK('Score Sheet (ENTER DATA)'!V31),"",'Score Sheet (ENTER DATA)'!V31)</f>
        <v>5</v>
      </c>
      <c r="W50" s="53">
        <f>IF('Score Sheet (ENTER DATA)'!W31=0,"",'Score Sheet (ENTER DATA)'!W31)</f>
        <v>44</v>
      </c>
      <c r="X50" s="55">
        <f>IF('Score Sheet (ENTER DATA)'!X31=0,"",'Score Sheet (ENTER DATA)'!X31)</f>
        <v>86</v>
      </c>
      <c r="Y50" s="38">
        <f>IF('Score Sheet (ENTER DATA)'!Y31=0,"",'Score Sheet (ENTER DATA)'!Y31)</f>
        <v>44</v>
      </c>
      <c r="Z50" s="38">
        <f>IF('Score Sheet (ENTER DATA)'!Z31=0,"",'Score Sheet (ENTER DATA)'!Z31)</f>
        <v>30</v>
      </c>
      <c r="AA50" s="38">
        <f>IF('Score Sheet (ENTER DATA)'!AA31=0,"",'Score Sheet (ENTER DATA)'!AA31)</f>
        <v>17</v>
      </c>
      <c r="AB50" s="38">
        <f>IF('Score Sheet (ENTER DATA)'!AB31=0,"",'Score Sheet (ENTER DATA)'!AB31)</f>
        <v>5</v>
      </c>
      <c r="AC50" s="38">
        <f>IF('Score Sheet (ENTER DATA)'!AC31=0,"",'Score Sheet (ENTER DATA)'!AC31)</f>
        <v>42</v>
      </c>
      <c r="AD50" s="38">
        <f>IF('Score Sheet (ENTER DATA)'!AD31=0,"",'Score Sheet (ENTER DATA)'!AD31)</f>
        <v>28</v>
      </c>
      <c r="AE50" s="38">
        <f>IF('Score Sheet (ENTER DATA)'!AE31=0,"",'Score Sheet (ENTER DATA)'!AE31)</f>
        <v>15</v>
      </c>
      <c r="AF50" s="38">
        <f>IF('Score Sheet (ENTER DATA)'!AF31=0,"",'Score Sheet (ENTER DATA)'!AF31)</f>
        <v>5</v>
      </c>
      <c r="AG50" s="143"/>
    </row>
    <row r="51" ht="14.25" customHeight="1">
      <c r="A51" s="130" t="str">
        <f>IF(ISBLANK('Score Sheet (ENTER DATA)'!C175),"",'Score Sheet (ENTER DATA)'!A175)</f>
        <v>XAV</v>
      </c>
      <c r="B51" s="38">
        <f>IF(ISBLANK('Score Sheet (ENTER DATA)'!C175),"",'Score Sheet (ENTER DATA)'!B175)</f>
        <v>3</v>
      </c>
      <c r="C51" s="40" t="str">
        <f>IF(ISBLANK('Score Sheet (ENTER DATA)'!C175),"",'Score Sheet (ENTER DATA)'!C175)</f>
        <v>Will Hodgkiss</v>
      </c>
      <c r="D51" s="38">
        <f>IF(ISBLANK('Score Sheet (ENTER DATA)'!D175),"",'Score Sheet (ENTER DATA)'!D175)</f>
        <v>5</v>
      </c>
      <c r="E51" s="38">
        <f>IF(ISBLANK('Score Sheet (ENTER DATA)'!E175),"",'Score Sheet (ENTER DATA)'!E175)</f>
        <v>7</v>
      </c>
      <c r="F51" s="38">
        <f>IF(ISBLANK('Score Sheet (ENTER DATA)'!F175),"",'Score Sheet (ENTER DATA)'!F175)</f>
        <v>5</v>
      </c>
      <c r="G51" s="38">
        <f>IF(ISBLANK('Score Sheet (ENTER DATA)'!G175),"",'Score Sheet (ENTER DATA)'!G175)</f>
        <v>6</v>
      </c>
      <c r="H51" s="38">
        <f>IF(ISBLANK('Score Sheet (ENTER DATA)'!H175),"",'Score Sheet (ENTER DATA)'!H175)</f>
        <v>4</v>
      </c>
      <c r="I51" s="38">
        <f>IF(ISBLANK('Score Sheet (ENTER DATA)'!I175),"",'Score Sheet (ENTER DATA)'!I175)</f>
        <v>5</v>
      </c>
      <c r="J51" s="38">
        <f>IF(ISBLANK('Score Sheet (ENTER DATA)'!J175),"",'Score Sheet (ENTER DATA)'!J175)</f>
        <v>5</v>
      </c>
      <c r="K51" s="38">
        <f>IF(ISBLANK('Score Sheet (ENTER DATA)'!K175),"",'Score Sheet (ENTER DATA)'!K175)</f>
        <v>5</v>
      </c>
      <c r="L51" s="38">
        <f>IF(ISBLANK('Score Sheet (ENTER DATA)'!L175),"",'Score Sheet (ENTER DATA)'!L175)</f>
        <v>3</v>
      </c>
      <c r="M51" s="48">
        <f>IF('Score Sheet (ENTER DATA)'!M175=0,"",'Score Sheet (ENTER DATA)'!M175)</f>
        <v>45</v>
      </c>
      <c r="N51" s="38">
        <f>IF(ISBLANK('Score Sheet (ENTER DATA)'!N175),"",'Score Sheet (ENTER DATA)'!N175)</f>
        <v>5</v>
      </c>
      <c r="O51" s="38">
        <f>IF(ISBLANK('Score Sheet (ENTER DATA)'!O175),"",'Score Sheet (ENTER DATA)'!O175)</f>
        <v>5</v>
      </c>
      <c r="P51" s="38">
        <f>IF(ISBLANK('Score Sheet (ENTER DATA)'!P175),"",'Score Sheet (ENTER DATA)'!P175)</f>
        <v>4</v>
      </c>
      <c r="Q51" s="38">
        <f>IF(ISBLANK('Score Sheet (ENTER DATA)'!Q175),"",'Score Sheet (ENTER DATA)'!Q175)</f>
        <v>5</v>
      </c>
      <c r="R51" s="38">
        <f>IF(ISBLANK('Score Sheet (ENTER DATA)'!R175),"",'Score Sheet (ENTER DATA)'!R175)</f>
        <v>5</v>
      </c>
      <c r="S51" s="38">
        <f>IF(ISBLANK('Score Sheet (ENTER DATA)'!S175),"",'Score Sheet (ENTER DATA)'!S175)</f>
        <v>4</v>
      </c>
      <c r="T51" s="38">
        <f>IF(ISBLANK('Score Sheet (ENTER DATA)'!T175),"",'Score Sheet (ENTER DATA)'!T175)</f>
        <v>4</v>
      </c>
      <c r="U51" s="38">
        <f>IF(ISBLANK('Score Sheet (ENTER DATA)'!U175),"",'Score Sheet (ENTER DATA)'!U175)</f>
        <v>5</v>
      </c>
      <c r="V51" s="38">
        <f>IF(ISBLANK('Score Sheet (ENTER DATA)'!V175),"",'Score Sheet (ENTER DATA)'!V175)</f>
        <v>5</v>
      </c>
      <c r="W51" s="53">
        <f>IF('Score Sheet (ENTER DATA)'!W175=0,"",'Score Sheet (ENTER DATA)'!W175)</f>
        <v>42</v>
      </c>
      <c r="X51" s="55">
        <f>IF('Score Sheet (ENTER DATA)'!X175=0,"",'Score Sheet (ENTER DATA)'!X175)</f>
        <v>87</v>
      </c>
      <c r="Y51" s="38">
        <f>IF('Score Sheet (ENTER DATA)'!Y175=0,"",'Score Sheet (ENTER DATA)'!Y175)</f>
        <v>42</v>
      </c>
      <c r="Z51" s="38">
        <f>IF('Score Sheet (ENTER DATA)'!Z175=0,"",'Score Sheet (ENTER DATA)'!Z175)</f>
        <v>28</v>
      </c>
      <c r="AA51" s="38">
        <f>IF('Score Sheet (ENTER DATA)'!AA175=0,"",'Score Sheet (ENTER DATA)'!AA175)</f>
        <v>14</v>
      </c>
      <c r="AB51" s="38">
        <f>IF('Score Sheet (ENTER DATA)'!AB175=0,"",'Score Sheet (ENTER DATA)'!AB175)</f>
        <v>5</v>
      </c>
      <c r="AC51" s="38">
        <f>IF('Score Sheet (ENTER DATA)'!AC175=0,"",'Score Sheet (ENTER DATA)'!AC175)</f>
        <v>45</v>
      </c>
      <c r="AD51" s="38">
        <f>IF('Score Sheet (ENTER DATA)'!AD175=0,"",'Score Sheet (ENTER DATA)'!AD175)</f>
        <v>28</v>
      </c>
      <c r="AE51" s="38">
        <f>IF('Score Sheet (ENTER DATA)'!AE175=0,"",'Score Sheet (ENTER DATA)'!AE175)</f>
        <v>13</v>
      </c>
      <c r="AF51" s="38">
        <f>IF('Score Sheet (ENTER DATA)'!AF175=0,"",'Score Sheet (ENTER DATA)'!AF175)</f>
        <v>3</v>
      </c>
      <c r="AG51" s="148"/>
    </row>
    <row r="52" ht="14.25" customHeight="1">
      <c r="A52" s="173" t="str">
        <f>IF(ISBLANK('Score Sheet (ENTER DATA)'!C167),"",'Score Sheet (ENTER DATA)'!A167)</f>
        <v>OCN</v>
      </c>
      <c r="B52" s="38">
        <f>IF(ISBLANK('Score Sheet (ENTER DATA)'!C167),"",'Score Sheet (ENTER DATA)'!B167)</f>
        <v>4</v>
      </c>
      <c r="C52" s="40" t="str">
        <f>IF(ISBLANK('Score Sheet (ENTER DATA)'!C167),"",'Score Sheet (ENTER DATA)'!C167)</f>
        <v>Alex Eichner</v>
      </c>
      <c r="D52" s="38">
        <f>IF(ISBLANK('Score Sheet (ENTER DATA)'!D167),"",'Score Sheet (ENTER DATA)'!D167)</f>
        <v>4</v>
      </c>
      <c r="E52" s="38">
        <f>IF(ISBLANK('Score Sheet (ENTER DATA)'!E167),"",'Score Sheet (ENTER DATA)'!E167)</f>
        <v>5</v>
      </c>
      <c r="F52" s="38">
        <f>IF(ISBLANK('Score Sheet (ENTER DATA)'!F167),"",'Score Sheet (ENTER DATA)'!F167)</f>
        <v>6</v>
      </c>
      <c r="G52" s="38">
        <f>IF(ISBLANK('Score Sheet (ENTER DATA)'!G167),"",'Score Sheet (ENTER DATA)'!G167)</f>
        <v>5</v>
      </c>
      <c r="H52" s="38">
        <f>IF(ISBLANK('Score Sheet (ENTER DATA)'!H167),"",'Score Sheet (ENTER DATA)'!H167)</f>
        <v>5</v>
      </c>
      <c r="I52" s="38">
        <f>IF(ISBLANK('Score Sheet (ENTER DATA)'!I167),"",'Score Sheet (ENTER DATA)'!I167)</f>
        <v>6</v>
      </c>
      <c r="J52" s="38">
        <f>IF(ISBLANK('Score Sheet (ENTER DATA)'!J167),"",'Score Sheet (ENTER DATA)'!J167)</f>
        <v>5</v>
      </c>
      <c r="K52" s="38">
        <f>IF(ISBLANK('Score Sheet (ENTER DATA)'!K167),"",'Score Sheet (ENTER DATA)'!K167)</f>
        <v>4</v>
      </c>
      <c r="L52" s="38">
        <f>IF(ISBLANK('Score Sheet (ENTER DATA)'!L167),"",'Score Sheet (ENTER DATA)'!L167)</f>
        <v>5</v>
      </c>
      <c r="M52" s="48">
        <f>IF('Score Sheet (ENTER DATA)'!M167=0,"",'Score Sheet (ENTER DATA)'!M167)</f>
        <v>45</v>
      </c>
      <c r="N52" s="38">
        <f>IF(ISBLANK('Score Sheet (ENTER DATA)'!N167),"",'Score Sheet (ENTER DATA)'!N167)</f>
        <v>4</v>
      </c>
      <c r="O52" s="38">
        <f>IF(ISBLANK('Score Sheet (ENTER DATA)'!O167),"",'Score Sheet (ENTER DATA)'!O167)</f>
        <v>5</v>
      </c>
      <c r="P52" s="38">
        <f>IF(ISBLANK('Score Sheet (ENTER DATA)'!P167),"",'Score Sheet (ENTER DATA)'!P167)</f>
        <v>4</v>
      </c>
      <c r="Q52" s="38">
        <f>IF(ISBLANK('Score Sheet (ENTER DATA)'!Q167),"",'Score Sheet (ENTER DATA)'!Q167)</f>
        <v>5</v>
      </c>
      <c r="R52" s="38">
        <f>IF(ISBLANK('Score Sheet (ENTER DATA)'!R167),"",'Score Sheet (ENTER DATA)'!R167)</f>
        <v>5</v>
      </c>
      <c r="S52" s="38">
        <f>IF(ISBLANK('Score Sheet (ENTER DATA)'!S167),"",'Score Sheet (ENTER DATA)'!S167)</f>
        <v>6</v>
      </c>
      <c r="T52" s="38">
        <f>IF(ISBLANK('Score Sheet (ENTER DATA)'!T167),"",'Score Sheet (ENTER DATA)'!T167)</f>
        <v>4</v>
      </c>
      <c r="U52" s="38">
        <f>IF(ISBLANK('Score Sheet (ENTER DATA)'!U167),"",'Score Sheet (ENTER DATA)'!U167)</f>
        <v>5</v>
      </c>
      <c r="V52" s="38">
        <f>IF(ISBLANK('Score Sheet (ENTER DATA)'!V167),"",'Score Sheet (ENTER DATA)'!V167)</f>
        <v>4</v>
      </c>
      <c r="W52" s="53">
        <f>IF('Score Sheet (ENTER DATA)'!W167=0,"",'Score Sheet (ENTER DATA)'!W167)</f>
        <v>42</v>
      </c>
      <c r="X52" s="55">
        <f>IF('Score Sheet (ENTER DATA)'!X167=0,"",'Score Sheet (ENTER DATA)'!X167)</f>
        <v>87</v>
      </c>
      <c r="Y52" s="38">
        <f>IF('Score Sheet (ENTER DATA)'!Y167=0,"",'Score Sheet (ENTER DATA)'!Y167)</f>
        <v>42</v>
      </c>
      <c r="Z52" s="38">
        <f>IF('Score Sheet (ENTER DATA)'!Z167=0,"",'Score Sheet (ENTER DATA)'!Z167)</f>
        <v>29</v>
      </c>
      <c r="AA52" s="38">
        <f>IF('Score Sheet (ENTER DATA)'!AA167=0,"",'Score Sheet (ENTER DATA)'!AA167)</f>
        <v>13</v>
      </c>
      <c r="AB52" s="38">
        <f>IF('Score Sheet (ENTER DATA)'!AB167=0,"",'Score Sheet (ENTER DATA)'!AB167)</f>
        <v>4</v>
      </c>
      <c r="AC52" s="38">
        <f>IF('Score Sheet (ENTER DATA)'!AC167=0,"",'Score Sheet (ENTER DATA)'!AC167)</f>
        <v>45</v>
      </c>
      <c r="AD52" s="38">
        <f>IF('Score Sheet (ENTER DATA)'!AD167=0,"",'Score Sheet (ENTER DATA)'!AD167)</f>
        <v>30</v>
      </c>
      <c r="AE52" s="38">
        <f>IF('Score Sheet (ENTER DATA)'!AE167=0,"",'Score Sheet (ENTER DATA)'!AE167)</f>
        <v>14</v>
      </c>
      <c r="AF52" s="38">
        <f>IF('Score Sheet (ENTER DATA)'!AF167=0,"",'Score Sheet (ENTER DATA)'!AF167)</f>
        <v>5</v>
      </c>
      <c r="AG52" s="143"/>
    </row>
    <row r="53" ht="14.25" customHeight="1">
      <c r="A53" s="154" t="str">
        <f>IF(ISBLANK('Score Sheet (ENTER DATA)'!C130),"",'Score Sheet (ENTER DATA)'!A130)</f>
        <v>MUS</v>
      </c>
      <c r="B53" s="38">
        <f>IF(ISBLANK('Score Sheet (ENTER DATA)'!C130),"",'Score Sheet (ENTER DATA)'!B130)</f>
        <v>3</v>
      </c>
      <c r="C53" s="40" t="str">
        <f>IF(ISBLANK('Score Sheet (ENTER DATA)'!C130),"",'Score Sheet (ENTER DATA)'!C130)</f>
        <v>Scott Bulski</v>
      </c>
      <c r="D53" s="38">
        <f>IF(ISBLANK('Score Sheet (ENTER DATA)'!D130),"",'Score Sheet (ENTER DATA)'!D130)</f>
        <v>4</v>
      </c>
      <c r="E53" s="38">
        <f>IF(ISBLANK('Score Sheet (ENTER DATA)'!E130),"",'Score Sheet (ENTER DATA)'!E130)</f>
        <v>4</v>
      </c>
      <c r="F53" s="38">
        <f>IF(ISBLANK('Score Sheet (ENTER DATA)'!F130),"",'Score Sheet (ENTER DATA)'!F130)</f>
        <v>6</v>
      </c>
      <c r="G53" s="38">
        <f>IF(ISBLANK('Score Sheet (ENTER DATA)'!G130),"",'Score Sheet (ENTER DATA)'!G130)</f>
        <v>7</v>
      </c>
      <c r="H53" s="38">
        <f>IF(ISBLANK('Score Sheet (ENTER DATA)'!H130),"",'Score Sheet (ENTER DATA)'!H130)</f>
        <v>4</v>
      </c>
      <c r="I53" s="38">
        <f>IF(ISBLANK('Score Sheet (ENTER DATA)'!I130),"",'Score Sheet (ENTER DATA)'!I130)</f>
        <v>5</v>
      </c>
      <c r="J53" s="38">
        <f>IF(ISBLANK('Score Sheet (ENTER DATA)'!J130),"",'Score Sheet (ENTER DATA)'!J130)</f>
        <v>6</v>
      </c>
      <c r="K53" s="38">
        <f>IF(ISBLANK('Score Sheet (ENTER DATA)'!K130),"",'Score Sheet (ENTER DATA)'!K130)</f>
        <v>5</v>
      </c>
      <c r="L53" s="38">
        <f>IF(ISBLANK('Score Sheet (ENTER DATA)'!L130),"",'Score Sheet (ENTER DATA)'!L130)</f>
        <v>4</v>
      </c>
      <c r="M53" s="48">
        <f>IF('Score Sheet (ENTER DATA)'!M130=0,"",'Score Sheet (ENTER DATA)'!M130)</f>
        <v>45</v>
      </c>
      <c r="N53" s="38">
        <f>IF(ISBLANK('Score Sheet (ENTER DATA)'!N130),"",'Score Sheet (ENTER DATA)'!N130)</f>
        <v>4</v>
      </c>
      <c r="O53" s="38">
        <f>IF(ISBLANK('Score Sheet (ENTER DATA)'!O130),"",'Score Sheet (ENTER DATA)'!O130)</f>
        <v>5</v>
      </c>
      <c r="P53" s="38">
        <f>IF(ISBLANK('Score Sheet (ENTER DATA)'!P130),"",'Score Sheet (ENTER DATA)'!P130)</f>
        <v>3</v>
      </c>
      <c r="Q53" s="38">
        <f>IF(ISBLANK('Score Sheet (ENTER DATA)'!Q130),"",'Score Sheet (ENTER DATA)'!Q130)</f>
        <v>6</v>
      </c>
      <c r="R53" s="38">
        <f>IF(ISBLANK('Score Sheet (ENTER DATA)'!R130),"",'Score Sheet (ENTER DATA)'!R130)</f>
        <v>5</v>
      </c>
      <c r="S53" s="38">
        <f>IF(ISBLANK('Score Sheet (ENTER DATA)'!S130),"",'Score Sheet (ENTER DATA)'!S130)</f>
        <v>4</v>
      </c>
      <c r="T53" s="38">
        <f>IF(ISBLANK('Score Sheet (ENTER DATA)'!T130),"",'Score Sheet (ENTER DATA)'!T130)</f>
        <v>3</v>
      </c>
      <c r="U53" s="38">
        <f>IF(ISBLANK('Score Sheet (ENTER DATA)'!U130),"",'Score Sheet (ENTER DATA)'!U130)</f>
        <v>7</v>
      </c>
      <c r="V53" s="38">
        <f>IF(ISBLANK('Score Sheet (ENTER DATA)'!V130),"",'Score Sheet (ENTER DATA)'!V130)</f>
        <v>5</v>
      </c>
      <c r="W53" s="53">
        <f>IF('Score Sheet (ENTER DATA)'!W130=0,"",'Score Sheet (ENTER DATA)'!W130)</f>
        <v>42</v>
      </c>
      <c r="X53" s="55">
        <f>IF('Score Sheet (ENTER DATA)'!X130=0,"",'Score Sheet (ENTER DATA)'!X130)</f>
        <v>87</v>
      </c>
      <c r="Y53" s="38">
        <f>IF('Score Sheet (ENTER DATA)'!Y130=0,"",'Score Sheet (ENTER DATA)'!Y130)</f>
        <v>42</v>
      </c>
      <c r="Z53" s="38">
        <f>IF('Score Sheet (ENTER DATA)'!Z130=0,"",'Score Sheet (ENTER DATA)'!Z130)</f>
        <v>30</v>
      </c>
      <c r="AA53" s="38">
        <f>IF('Score Sheet (ENTER DATA)'!AA130=0,"",'Score Sheet (ENTER DATA)'!AA130)</f>
        <v>15</v>
      </c>
      <c r="AB53" s="38">
        <f>IF('Score Sheet (ENTER DATA)'!AB130=0,"",'Score Sheet (ENTER DATA)'!AB130)</f>
        <v>5</v>
      </c>
      <c r="AC53" s="38">
        <f>IF('Score Sheet (ENTER DATA)'!AC130=0,"",'Score Sheet (ENTER DATA)'!AC130)</f>
        <v>45</v>
      </c>
      <c r="AD53" s="38">
        <f>IF('Score Sheet (ENTER DATA)'!AD130=0,"",'Score Sheet (ENTER DATA)'!AD130)</f>
        <v>31</v>
      </c>
      <c r="AE53" s="38">
        <f>IF('Score Sheet (ENTER DATA)'!AE130=0,"",'Score Sheet (ENTER DATA)'!AE130)</f>
        <v>15</v>
      </c>
      <c r="AF53" s="38">
        <f>IF('Score Sheet (ENTER DATA)'!AF130=0,"",'Score Sheet (ENTER DATA)'!AF130)</f>
        <v>4</v>
      </c>
      <c r="AG53" s="158"/>
    </row>
    <row r="54" ht="14.25" customHeight="1">
      <c r="A54" s="235" t="str">
        <f>IF(ISBLANK('Score Sheet (ENTER DATA)'!C209),"",'Score Sheet (ENTER DATA)'!A209)</f>
        <v>WS</v>
      </c>
      <c r="B54" s="38">
        <f>IF(ISBLANK('Score Sheet (ENTER DATA)'!C209),"",'Score Sheet (ENTER DATA)'!B209)</f>
        <v>1</v>
      </c>
      <c r="C54" s="40" t="str">
        <f>IF(ISBLANK('Score Sheet (ENTER DATA)'!C209),"",'Score Sheet (ENTER DATA)'!C209)</f>
        <v>Tyler Demuse</v>
      </c>
      <c r="D54" s="38">
        <f>IF(ISBLANK('Score Sheet (ENTER DATA)'!D209),"",'Score Sheet (ENTER DATA)'!D209)</f>
        <v>5</v>
      </c>
      <c r="E54" s="38">
        <f>IF(ISBLANK('Score Sheet (ENTER DATA)'!E209),"",'Score Sheet (ENTER DATA)'!E209)</f>
        <v>6</v>
      </c>
      <c r="F54" s="38">
        <f>IF(ISBLANK('Score Sheet (ENTER DATA)'!F209),"",'Score Sheet (ENTER DATA)'!F209)</f>
        <v>4</v>
      </c>
      <c r="G54" s="38">
        <f>IF(ISBLANK('Score Sheet (ENTER DATA)'!G209),"",'Score Sheet (ENTER DATA)'!G209)</f>
        <v>7</v>
      </c>
      <c r="H54" s="38">
        <f>IF(ISBLANK('Score Sheet (ENTER DATA)'!H209),"",'Score Sheet (ENTER DATA)'!H209)</f>
        <v>5</v>
      </c>
      <c r="I54" s="38">
        <f>IF(ISBLANK('Score Sheet (ENTER DATA)'!I209),"",'Score Sheet (ENTER DATA)'!I209)</f>
        <v>4</v>
      </c>
      <c r="J54" s="38">
        <f>IF(ISBLANK('Score Sheet (ENTER DATA)'!J209),"",'Score Sheet (ENTER DATA)'!J209)</f>
        <v>5</v>
      </c>
      <c r="K54" s="38">
        <f>IF(ISBLANK('Score Sheet (ENTER DATA)'!K209),"",'Score Sheet (ENTER DATA)'!K209)</f>
        <v>4</v>
      </c>
      <c r="L54" s="38">
        <f>IF(ISBLANK('Score Sheet (ENTER DATA)'!L209),"",'Score Sheet (ENTER DATA)'!L209)</f>
        <v>4</v>
      </c>
      <c r="M54" s="48">
        <f>IF('Score Sheet (ENTER DATA)'!M209=0,"",'Score Sheet (ENTER DATA)'!M209)</f>
        <v>44</v>
      </c>
      <c r="N54" s="38">
        <f>IF(ISBLANK('Score Sheet (ENTER DATA)'!N209),"",'Score Sheet (ENTER DATA)'!N209)</f>
        <v>6</v>
      </c>
      <c r="O54" s="38">
        <f>IF(ISBLANK('Score Sheet (ENTER DATA)'!O209),"",'Score Sheet (ENTER DATA)'!O209)</f>
        <v>4</v>
      </c>
      <c r="P54" s="38">
        <f>IF(ISBLANK('Score Sheet (ENTER DATA)'!P209),"",'Score Sheet (ENTER DATA)'!P209)</f>
        <v>5</v>
      </c>
      <c r="Q54" s="38">
        <f>IF(ISBLANK('Score Sheet (ENTER DATA)'!Q209),"",'Score Sheet (ENTER DATA)'!Q209)</f>
        <v>5</v>
      </c>
      <c r="R54" s="38">
        <f>IF(ISBLANK('Score Sheet (ENTER DATA)'!R209),"",'Score Sheet (ENTER DATA)'!R209)</f>
        <v>5</v>
      </c>
      <c r="S54" s="38">
        <f>IF(ISBLANK('Score Sheet (ENTER DATA)'!S209),"",'Score Sheet (ENTER DATA)'!S209)</f>
        <v>6</v>
      </c>
      <c r="T54" s="38">
        <f>IF(ISBLANK('Score Sheet (ENTER DATA)'!T209),"",'Score Sheet (ENTER DATA)'!T209)</f>
        <v>4</v>
      </c>
      <c r="U54" s="38">
        <f>IF(ISBLANK('Score Sheet (ENTER DATA)'!U209),"",'Score Sheet (ENTER DATA)'!U209)</f>
        <v>4</v>
      </c>
      <c r="V54" s="38">
        <f>IF(ISBLANK('Score Sheet (ENTER DATA)'!V209),"",'Score Sheet (ENTER DATA)'!V209)</f>
        <v>4</v>
      </c>
      <c r="W54" s="53">
        <f>IF('Score Sheet (ENTER DATA)'!W209=0,"",'Score Sheet (ENTER DATA)'!W209)</f>
        <v>43</v>
      </c>
      <c r="X54" s="55">
        <f>IF('Score Sheet (ENTER DATA)'!X209=0,"",'Score Sheet (ENTER DATA)'!X209)</f>
        <v>87</v>
      </c>
      <c r="Y54" s="38">
        <f>IF('Score Sheet (ENTER DATA)'!Y209=0,"",'Score Sheet (ENTER DATA)'!Y209)</f>
        <v>43</v>
      </c>
      <c r="Z54" s="38">
        <f>IF('Score Sheet (ENTER DATA)'!Z209=0,"",'Score Sheet (ENTER DATA)'!Z209)</f>
        <v>28</v>
      </c>
      <c r="AA54" s="38">
        <f>IF('Score Sheet (ENTER DATA)'!AA209=0,"",'Score Sheet (ENTER DATA)'!AA209)</f>
        <v>12</v>
      </c>
      <c r="AB54" s="38">
        <f>IF('Score Sheet (ENTER DATA)'!AB209=0,"",'Score Sheet (ENTER DATA)'!AB209)</f>
        <v>4</v>
      </c>
      <c r="AC54" s="38">
        <f>IF('Score Sheet (ENTER DATA)'!AC209=0,"",'Score Sheet (ENTER DATA)'!AC209)</f>
        <v>44</v>
      </c>
      <c r="AD54" s="38">
        <f>IF('Score Sheet (ENTER DATA)'!AD209=0,"",'Score Sheet (ENTER DATA)'!AD209)</f>
        <v>29</v>
      </c>
      <c r="AE54" s="38">
        <f>IF('Score Sheet (ENTER DATA)'!AE209=0,"",'Score Sheet (ENTER DATA)'!AE209)</f>
        <v>13</v>
      </c>
      <c r="AF54" s="38">
        <f>IF('Score Sheet (ENTER DATA)'!AF209=0,"",'Score Sheet (ENTER DATA)'!AF209)</f>
        <v>4</v>
      </c>
      <c r="AG54" s="148"/>
    </row>
    <row r="55" ht="14.25" customHeight="1">
      <c r="A55" s="88" t="str">
        <f>IF(ISBLANK('Score Sheet (ENTER DATA)'!C150),"",'Score Sheet (ENTER DATA)'!A150)</f>
        <v>IKE</v>
      </c>
      <c r="B55" s="38">
        <f>IF(ISBLANK('Score Sheet (ENTER DATA)'!C150),"",'Score Sheet (ENTER DATA)'!B150)</f>
        <v>5</v>
      </c>
      <c r="C55" s="40" t="str">
        <f>IF(ISBLANK('Score Sheet (ENTER DATA)'!C150),"",'Score Sheet (ENTER DATA)'!C150)</f>
        <v>Eric Komas</v>
      </c>
      <c r="D55" s="38">
        <f>IF(ISBLANK('Score Sheet (ENTER DATA)'!D150),"",'Score Sheet (ENTER DATA)'!D150)</f>
        <v>5</v>
      </c>
      <c r="E55" s="38">
        <f>IF(ISBLANK('Score Sheet (ENTER DATA)'!E150),"",'Score Sheet (ENTER DATA)'!E150)</f>
        <v>6</v>
      </c>
      <c r="F55" s="38">
        <f>IF(ISBLANK('Score Sheet (ENTER DATA)'!F150),"",'Score Sheet (ENTER DATA)'!F150)</f>
        <v>6</v>
      </c>
      <c r="G55" s="38">
        <f>IF(ISBLANK('Score Sheet (ENTER DATA)'!G150),"",'Score Sheet (ENTER DATA)'!G150)</f>
        <v>6</v>
      </c>
      <c r="H55" s="38">
        <f>IF(ISBLANK('Score Sheet (ENTER DATA)'!H150),"",'Score Sheet (ENTER DATA)'!H150)</f>
        <v>4</v>
      </c>
      <c r="I55" s="38">
        <f>IF(ISBLANK('Score Sheet (ENTER DATA)'!I150),"",'Score Sheet (ENTER DATA)'!I150)</f>
        <v>5</v>
      </c>
      <c r="J55" s="38">
        <f>IF(ISBLANK('Score Sheet (ENTER DATA)'!J150),"",'Score Sheet (ENTER DATA)'!J150)</f>
        <v>5</v>
      </c>
      <c r="K55" s="38">
        <f>IF(ISBLANK('Score Sheet (ENTER DATA)'!K150),"",'Score Sheet (ENTER DATA)'!K150)</f>
        <v>4</v>
      </c>
      <c r="L55" s="38">
        <f>IF(ISBLANK('Score Sheet (ENTER DATA)'!L150),"",'Score Sheet (ENTER DATA)'!L150)</f>
        <v>3</v>
      </c>
      <c r="M55" s="48">
        <f>IF('Score Sheet (ENTER DATA)'!M150=0,"",'Score Sheet (ENTER DATA)'!M150)</f>
        <v>44</v>
      </c>
      <c r="N55" s="38">
        <f>IF(ISBLANK('Score Sheet (ENTER DATA)'!N150),"",'Score Sheet (ENTER DATA)'!N150)</f>
        <v>5</v>
      </c>
      <c r="O55" s="38">
        <f>IF(ISBLANK('Score Sheet (ENTER DATA)'!O150),"",'Score Sheet (ENTER DATA)'!O150)</f>
        <v>5</v>
      </c>
      <c r="P55" s="38">
        <f>IF(ISBLANK('Score Sheet (ENTER DATA)'!P150),"",'Score Sheet (ENTER DATA)'!P150)</f>
        <v>4</v>
      </c>
      <c r="Q55" s="38">
        <f>IF(ISBLANK('Score Sheet (ENTER DATA)'!Q150),"",'Score Sheet (ENTER DATA)'!Q150)</f>
        <v>5</v>
      </c>
      <c r="R55" s="38">
        <f>IF(ISBLANK('Score Sheet (ENTER DATA)'!R150),"",'Score Sheet (ENTER DATA)'!R150)</f>
        <v>7</v>
      </c>
      <c r="S55" s="38">
        <f>IF(ISBLANK('Score Sheet (ENTER DATA)'!S150),"",'Score Sheet (ENTER DATA)'!S150)</f>
        <v>4</v>
      </c>
      <c r="T55" s="38">
        <f>IF(ISBLANK('Score Sheet (ENTER DATA)'!T150),"",'Score Sheet (ENTER DATA)'!T150)</f>
        <v>4</v>
      </c>
      <c r="U55" s="38">
        <f>IF(ISBLANK('Score Sheet (ENTER DATA)'!U150),"",'Score Sheet (ENTER DATA)'!U150)</f>
        <v>5</v>
      </c>
      <c r="V55" s="38">
        <f>IF(ISBLANK('Score Sheet (ENTER DATA)'!V150),"",'Score Sheet (ENTER DATA)'!V150)</f>
        <v>4</v>
      </c>
      <c r="W55" s="53">
        <f>IF('Score Sheet (ENTER DATA)'!W150=0,"",'Score Sheet (ENTER DATA)'!W150)</f>
        <v>43</v>
      </c>
      <c r="X55" s="55">
        <f>IF('Score Sheet (ENTER DATA)'!X150=0,"",'Score Sheet (ENTER DATA)'!X150)</f>
        <v>87</v>
      </c>
      <c r="Y55" s="38">
        <f>IF('Score Sheet (ENTER DATA)'!Y150=0,"",'Score Sheet (ENTER DATA)'!Y150)</f>
        <v>43</v>
      </c>
      <c r="Z55" s="38">
        <f>IF('Score Sheet (ENTER DATA)'!Z150=0,"",'Score Sheet (ENTER DATA)'!Z150)</f>
        <v>29</v>
      </c>
      <c r="AA55" s="38">
        <f>IF('Score Sheet (ENTER DATA)'!AA150=0,"",'Score Sheet (ENTER DATA)'!AA150)</f>
        <v>13</v>
      </c>
      <c r="AB55" s="38">
        <f>IF('Score Sheet (ENTER DATA)'!AB150=0,"",'Score Sheet (ENTER DATA)'!AB150)</f>
        <v>4</v>
      </c>
      <c r="AC55" s="38">
        <f>IF('Score Sheet (ENTER DATA)'!AC150=0,"",'Score Sheet (ENTER DATA)'!AC150)</f>
        <v>44</v>
      </c>
      <c r="AD55" s="38">
        <f>IF('Score Sheet (ENTER DATA)'!AD150=0,"",'Score Sheet (ENTER DATA)'!AD150)</f>
        <v>27</v>
      </c>
      <c r="AE55" s="38">
        <f>IF('Score Sheet (ENTER DATA)'!AE150=0,"",'Score Sheet (ENTER DATA)'!AE150)</f>
        <v>12</v>
      </c>
      <c r="AF55" s="38">
        <f>IF('Score Sheet (ENTER DATA)'!AF150=0,"",'Score Sheet (ENTER DATA)'!AF150)</f>
        <v>3</v>
      </c>
      <c r="AG55" s="143"/>
    </row>
    <row r="56" ht="14.25" customHeight="1">
      <c r="A56" s="129" t="str">
        <f>IF(ISBLANK('Score Sheet (ENTER DATA)'!C86),"",'Score Sheet (ENTER DATA)'!A86)</f>
        <v>KM</v>
      </c>
      <c r="B56" s="38">
        <f>IF(ISBLANK('Score Sheet (ENTER DATA)'!C86),"",'Score Sheet (ENTER DATA)'!B86)</f>
        <v>4</v>
      </c>
      <c r="C56" s="40" t="str">
        <f>IF(ISBLANK('Score Sheet (ENTER DATA)'!C86),"",'Score Sheet (ENTER DATA)'!C86)</f>
        <v>Ben Pausha</v>
      </c>
      <c r="D56" s="38">
        <f>IF(ISBLANK('Score Sheet (ENTER DATA)'!D86),"",'Score Sheet (ENTER DATA)'!D86)</f>
        <v>5</v>
      </c>
      <c r="E56" s="38">
        <f>IF(ISBLANK('Score Sheet (ENTER DATA)'!E86),"",'Score Sheet (ENTER DATA)'!E86)</f>
        <v>5</v>
      </c>
      <c r="F56" s="38">
        <f>IF(ISBLANK('Score Sheet (ENTER DATA)'!F86),"",'Score Sheet (ENTER DATA)'!F86)</f>
        <v>4</v>
      </c>
      <c r="G56" s="38">
        <f>IF(ISBLANK('Score Sheet (ENTER DATA)'!G86),"",'Score Sheet (ENTER DATA)'!G86)</f>
        <v>5</v>
      </c>
      <c r="H56" s="38">
        <f>IF(ISBLANK('Score Sheet (ENTER DATA)'!H86),"",'Score Sheet (ENTER DATA)'!H86)</f>
        <v>7</v>
      </c>
      <c r="I56" s="38">
        <f>IF(ISBLANK('Score Sheet (ENTER DATA)'!I86),"",'Score Sheet (ENTER DATA)'!I86)</f>
        <v>3</v>
      </c>
      <c r="J56" s="38">
        <f>IF(ISBLANK('Score Sheet (ENTER DATA)'!J86),"",'Score Sheet (ENTER DATA)'!J86)</f>
        <v>5</v>
      </c>
      <c r="K56" s="38">
        <f>IF(ISBLANK('Score Sheet (ENTER DATA)'!K86),"",'Score Sheet (ENTER DATA)'!K86)</f>
        <v>5</v>
      </c>
      <c r="L56" s="38">
        <f>IF(ISBLANK('Score Sheet (ENTER DATA)'!L86),"",'Score Sheet (ENTER DATA)'!L86)</f>
        <v>4</v>
      </c>
      <c r="M56" s="48">
        <f>IF('Score Sheet (ENTER DATA)'!M86=0,"",'Score Sheet (ENTER DATA)'!M86)</f>
        <v>43</v>
      </c>
      <c r="N56" s="38">
        <f>IF(ISBLANK('Score Sheet (ENTER DATA)'!N86),"",'Score Sheet (ENTER DATA)'!N86)</f>
        <v>5</v>
      </c>
      <c r="O56" s="38">
        <f>IF(ISBLANK('Score Sheet (ENTER DATA)'!O86),"",'Score Sheet (ENTER DATA)'!O86)</f>
        <v>4</v>
      </c>
      <c r="P56" s="38">
        <f>IF(ISBLANK('Score Sheet (ENTER DATA)'!P86),"",'Score Sheet (ENTER DATA)'!P86)</f>
        <v>3</v>
      </c>
      <c r="Q56" s="38">
        <f>IF(ISBLANK('Score Sheet (ENTER DATA)'!Q86),"",'Score Sheet (ENTER DATA)'!Q86)</f>
        <v>6</v>
      </c>
      <c r="R56" s="38">
        <f>IF(ISBLANK('Score Sheet (ENTER DATA)'!R86),"",'Score Sheet (ENTER DATA)'!R86)</f>
        <v>6</v>
      </c>
      <c r="S56" s="38">
        <f>IF(ISBLANK('Score Sheet (ENTER DATA)'!S86),"",'Score Sheet (ENTER DATA)'!S86)</f>
        <v>5</v>
      </c>
      <c r="T56" s="38">
        <f>IF(ISBLANK('Score Sheet (ENTER DATA)'!T86),"",'Score Sheet (ENTER DATA)'!T86)</f>
        <v>5</v>
      </c>
      <c r="U56" s="38">
        <f>IF(ISBLANK('Score Sheet (ENTER DATA)'!U86),"",'Score Sheet (ENTER DATA)'!U86)</f>
        <v>6</v>
      </c>
      <c r="V56" s="38">
        <f>IF(ISBLANK('Score Sheet (ENTER DATA)'!V86),"",'Score Sheet (ENTER DATA)'!V86)</f>
        <v>4</v>
      </c>
      <c r="W56" s="53">
        <f>IF('Score Sheet (ENTER DATA)'!W86=0,"",'Score Sheet (ENTER DATA)'!W86)</f>
        <v>44</v>
      </c>
      <c r="X56" s="55">
        <f>IF('Score Sheet (ENTER DATA)'!X86=0,"",'Score Sheet (ENTER DATA)'!X86)</f>
        <v>87</v>
      </c>
      <c r="Y56" s="38">
        <f>IF('Score Sheet (ENTER DATA)'!Y86=0,"",'Score Sheet (ENTER DATA)'!Y86)</f>
        <v>44</v>
      </c>
      <c r="Z56" s="38">
        <f>IF('Score Sheet (ENTER DATA)'!Z86=0,"",'Score Sheet (ENTER DATA)'!Z86)</f>
        <v>32</v>
      </c>
      <c r="AA56" s="38">
        <f>IF('Score Sheet (ENTER DATA)'!AA86=0,"",'Score Sheet (ENTER DATA)'!AA86)</f>
        <v>15</v>
      </c>
      <c r="AB56" s="38">
        <f>IF('Score Sheet (ENTER DATA)'!AB86=0,"",'Score Sheet (ENTER DATA)'!AB86)</f>
        <v>4</v>
      </c>
      <c r="AC56" s="38">
        <f>IF('Score Sheet (ENTER DATA)'!AC86=0,"",'Score Sheet (ENTER DATA)'!AC86)</f>
        <v>43</v>
      </c>
      <c r="AD56" s="38">
        <f>IF('Score Sheet (ENTER DATA)'!AD86=0,"",'Score Sheet (ENTER DATA)'!AD86)</f>
        <v>29</v>
      </c>
      <c r="AE56" s="38">
        <f>IF('Score Sheet (ENTER DATA)'!AE86=0,"",'Score Sheet (ENTER DATA)'!AE86)</f>
        <v>14</v>
      </c>
      <c r="AF56" s="38">
        <f>IF('Score Sheet (ENTER DATA)'!AF86=0,"",'Score Sheet (ENTER DATA)'!AF86)</f>
        <v>4</v>
      </c>
      <c r="AG56" s="143"/>
    </row>
    <row r="57" ht="14.25" customHeight="1">
      <c r="A57" s="96" t="str">
        <f>IF(ISBLANK('Score Sheet (ENTER DATA)'!C221),"",'Score Sheet (ENTER DATA)'!A221)</f>
        <v>WW</v>
      </c>
      <c r="B57" s="98">
        <f>IF(ISBLANK('Score Sheet (ENTER DATA)'!C221),"",'Score Sheet (ENTER DATA)'!B221)</f>
        <v>4</v>
      </c>
      <c r="C57" s="101" t="str">
        <f>IF(ISBLANK('Score Sheet (ENTER DATA)'!C221),"",'Score Sheet (ENTER DATA)'!C221)</f>
        <v>Nick Tabet</v>
      </c>
      <c r="D57" s="98">
        <f>IF(ISBLANK('Score Sheet (ENTER DATA)'!D221),"",'Score Sheet (ENTER DATA)'!D221)</f>
        <v>5</v>
      </c>
      <c r="E57" s="98">
        <f>IF(ISBLANK('Score Sheet (ENTER DATA)'!E221),"",'Score Sheet (ENTER DATA)'!E221)</f>
        <v>5</v>
      </c>
      <c r="F57" s="98">
        <f>IF(ISBLANK('Score Sheet (ENTER DATA)'!F221),"",'Score Sheet (ENTER DATA)'!F221)</f>
        <v>5</v>
      </c>
      <c r="G57" s="98">
        <f>IF(ISBLANK('Score Sheet (ENTER DATA)'!G221),"",'Score Sheet (ENTER DATA)'!G221)</f>
        <v>6</v>
      </c>
      <c r="H57" s="98">
        <f>IF(ISBLANK('Score Sheet (ENTER DATA)'!H221),"",'Score Sheet (ENTER DATA)'!H221)</f>
        <v>4</v>
      </c>
      <c r="I57" s="98">
        <f>IF(ISBLANK('Score Sheet (ENTER DATA)'!I221),"",'Score Sheet (ENTER DATA)'!I221)</f>
        <v>4</v>
      </c>
      <c r="J57" s="98">
        <f>IF(ISBLANK('Score Sheet (ENTER DATA)'!J221),"",'Score Sheet (ENTER DATA)'!J221)</f>
        <v>5</v>
      </c>
      <c r="K57" s="98">
        <f>IF(ISBLANK('Score Sheet (ENTER DATA)'!K221),"",'Score Sheet (ENTER DATA)'!K221)</f>
        <v>4</v>
      </c>
      <c r="L57" s="98">
        <f>IF(ISBLANK('Score Sheet (ENTER DATA)'!L221),"",'Score Sheet (ENTER DATA)'!L221)</f>
        <v>4</v>
      </c>
      <c r="M57" s="107">
        <f>IF(ISBLANK('Score Sheet (ENTER DATA)'!M221),"",'Score Sheet (ENTER DATA)'!M221)</f>
        <v>42</v>
      </c>
      <c r="N57" s="98">
        <f>IF(ISBLANK('Score Sheet (ENTER DATA)'!N221),"",'Score Sheet (ENTER DATA)'!N221)</f>
        <v>5</v>
      </c>
      <c r="O57" s="98">
        <f>IF(ISBLANK('Score Sheet (ENTER DATA)'!O221),"",'Score Sheet (ENTER DATA)'!O221)</f>
        <v>5</v>
      </c>
      <c r="P57" s="98">
        <f>IF(ISBLANK('Score Sheet (ENTER DATA)'!P221),"",'Score Sheet (ENTER DATA)'!P221)</f>
        <v>5</v>
      </c>
      <c r="Q57" s="98">
        <f>IF(ISBLANK('Score Sheet (ENTER DATA)'!Q221),"",'Score Sheet (ENTER DATA)'!Q221)</f>
        <v>5</v>
      </c>
      <c r="R57" s="98">
        <f>IF(ISBLANK('Score Sheet (ENTER DATA)'!R221),"",'Score Sheet (ENTER DATA)'!R221)</f>
        <v>5</v>
      </c>
      <c r="S57" s="98">
        <f>IF(ISBLANK('Score Sheet (ENTER DATA)'!S221),"",'Score Sheet (ENTER DATA)'!S221)</f>
        <v>4</v>
      </c>
      <c r="T57" s="98">
        <f>IF(ISBLANK('Score Sheet (ENTER DATA)'!T221),"",'Score Sheet (ENTER DATA)'!T221)</f>
        <v>6</v>
      </c>
      <c r="U57" s="98">
        <f>IF(ISBLANK('Score Sheet (ENTER DATA)'!U221),"",'Score Sheet (ENTER DATA)'!U221)</f>
        <v>5</v>
      </c>
      <c r="V57" s="98">
        <f>IF(ISBLANK('Score Sheet (ENTER DATA)'!V221),"",'Score Sheet (ENTER DATA)'!V221)</f>
        <v>5</v>
      </c>
      <c r="W57" s="112">
        <f>IF(ISBLANK('Score Sheet (ENTER DATA)'!W221),"",'Score Sheet (ENTER DATA)'!W221)</f>
        <v>45</v>
      </c>
      <c r="X57" s="114">
        <f>IF(ISBLANK('Score Sheet (ENTER DATA)'!X221),"",'Score Sheet (ENTER DATA)'!X221)</f>
        <v>87</v>
      </c>
      <c r="Y57" s="98">
        <f>IF(ISBLANK('Score Sheet (ENTER DATA)'!Y221),"",'Score Sheet (ENTER DATA)'!Y221)</f>
        <v>45</v>
      </c>
      <c r="Z57" s="98">
        <f>IF(ISBLANK('Score Sheet (ENTER DATA)'!Z221),"",'Score Sheet (ENTER DATA)'!Z221)</f>
        <v>30</v>
      </c>
      <c r="AA57" s="98">
        <f>IF(ISBLANK('Score Sheet (ENTER DATA)'!AA221),"",'Score Sheet (ENTER DATA)'!AA221)</f>
        <v>16</v>
      </c>
      <c r="AB57" s="98">
        <f>IF(ISBLANK('Score Sheet (ENTER DATA)'!AB221),"",'Score Sheet (ENTER DATA)'!AB221)</f>
        <v>5</v>
      </c>
      <c r="AC57" s="98">
        <f>IF(ISBLANK('Score Sheet (ENTER DATA)'!AC221),"",'Score Sheet (ENTER DATA)'!AC221)</f>
        <v>42</v>
      </c>
      <c r="AD57" s="98">
        <f>IF(ISBLANK('Score Sheet (ENTER DATA)'!AD221),"",'Score Sheet (ENTER DATA)'!AD221)</f>
        <v>27</v>
      </c>
      <c r="AE57" s="98">
        <f>IF(ISBLANK('Score Sheet (ENTER DATA)'!AE221),"",'Score Sheet (ENTER DATA)'!AE221)</f>
        <v>13</v>
      </c>
      <c r="AF57" s="98">
        <f>IF(ISBLANK('Score Sheet (ENTER DATA)'!AF221),"",'Score Sheet (ENTER DATA)'!AF221)</f>
        <v>4</v>
      </c>
      <c r="AG57" s="143"/>
    </row>
    <row r="58" ht="14.25" customHeight="1">
      <c r="A58" s="130" t="str">
        <f>IF(ISBLANK('Score Sheet (ENTER DATA)'!C176),"",'Score Sheet (ENTER DATA)'!A176)</f>
        <v>XAV</v>
      </c>
      <c r="B58" s="38">
        <f>IF(ISBLANK('Score Sheet (ENTER DATA)'!C176),"",'Score Sheet (ENTER DATA)'!B176)</f>
        <v>4</v>
      </c>
      <c r="C58" s="40" t="str">
        <f>IF(ISBLANK('Score Sheet (ENTER DATA)'!C176),"",'Score Sheet (ENTER DATA)'!C176)</f>
        <v>Blake Bernecker</v>
      </c>
      <c r="D58" s="38">
        <f>IF(ISBLANK('Score Sheet (ENTER DATA)'!D176),"",'Score Sheet (ENTER DATA)'!D176)</f>
        <v>5</v>
      </c>
      <c r="E58" s="38">
        <f>IF(ISBLANK('Score Sheet (ENTER DATA)'!E176),"",'Score Sheet (ENTER DATA)'!E176)</f>
        <v>5</v>
      </c>
      <c r="F58" s="38">
        <f>IF(ISBLANK('Score Sheet (ENTER DATA)'!F176),"",'Score Sheet (ENTER DATA)'!F176)</f>
        <v>6</v>
      </c>
      <c r="G58" s="38">
        <f>IF(ISBLANK('Score Sheet (ENTER DATA)'!G176),"",'Score Sheet (ENTER DATA)'!G176)</f>
        <v>5</v>
      </c>
      <c r="H58" s="38">
        <f>IF(ISBLANK('Score Sheet (ENTER DATA)'!H176),"",'Score Sheet (ENTER DATA)'!H176)</f>
        <v>4</v>
      </c>
      <c r="I58" s="38">
        <f>IF(ISBLANK('Score Sheet (ENTER DATA)'!I176),"",'Score Sheet (ENTER DATA)'!I176)</f>
        <v>5</v>
      </c>
      <c r="J58" s="38">
        <f>IF(ISBLANK('Score Sheet (ENTER DATA)'!J176),"",'Score Sheet (ENTER DATA)'!J176)</f>
        <v>7</v>
      </c>
      <c r="K58" s="38">
        <f>IF(ISBLANK('Score Sheet (ENTER DATA)'!K176),"",'Score Sheet (ENTER DATA)'!K176)</f>
        <v>6</v>
      </c>
      <c r="L58" s="38">
        <f>IF(ISBLANK('Score Sheet (ENTER DATA)'!L176),"",'Score Sheet (ENTER DATA)'!L176)</f>
        <v>3</v>
      </c>
      <c r="M58" s="48">
        <f>IF('Score Sheet (ENTER DATA)'!M176=0,"",'Score Sheet (ENTER DATA)'!M176)</f>
        <v>46</v>
      </c>
      <c r="N58" s="38">
        <f>IF(ISBLANK('Score Sheet (ENTER DATA)'!N176),"",'Score Sheet (ENTER DATA)'!N176)</f>
        <v>6</v>
      </c>
      <c r="O58" s="38">
        <f>IF(ISBLANK('Score Sheet (ENTER DATA)'!O176),"",'Score Sheet (ENTER DATA)'!O176)</f>
        <v>4</v>
      </c>
      <c r="P58" s="38">
        <f>IF(ISBLANK('Score Sheet (ENTER DATA)'!P176),"",'Score Sheet (ENTER DATA)'!P176)</f>
        <v>3</v>
      </c>
      <c r="Q58" s="38">
        <f>IF(ISBLANK('Score Sheet (ENTER DATA)'!Q176),"",'Score Sheet (ENTER DATA)'!Q176)</f>
        <v>6</v>
      </c>
      <c r="R58" s="38">
        <f>IF(ISBLANK('Score Sheet (ENTER DATA)'!R176),"",'Score Sheet (ENTER DATA)'!R176)</f>
        <v>6</v>
      </c>
      <c r="S58" s="38">
        <f>IF(ISBLANK('Score Sheet (ENTER DATA)'!S176),"",'Score Sheet (ENTER DATA)'!S176)</f>
        <v>4</v>
      </c>
      <c r="T58" s="38">
        <f>IF(ISBLANK('Score Sheet (ENTER DATA)'!T176),"",'Score Sheet (ENTER DATA)'!T176)</f>
        <v>4</v>
      </c>
      <c r="U58" s="38">
        <f>IF(ISBLANK('Score Sheet (ENTER DATA)'!U176),"",'Score Sheet (ENTER DATA)'!U176)</f>
        <v>5</v>
      </c>
      <c r="V58" s="38">
        <f>IF(ISBLANK('Score Sheet (ENTER DATA)'!V176),"",'Score Sheet (ENTER DATA)'!V176)</f>
        <v>4</v>
      </c>
      <c r="W58" s="53">
        <f>IF('Score Sheet (ENTER DATA)'!W176=0,"",'Score Sheet (ENTER DATA)'!W176)</f>
        <v>42</v>
      </c>
      <c r="X58" s="55">
        <f>IF('Score Sheet (ENTER DATA)'!X176=0,"",'Score Sheet (ENTER DATA)'!X176)</f>
        <v>88</v>
      </c>
      <c r="Y58" s="38">
        <f>IF('Score Sheet (ENTER DATA)'!Y176=0,"",'Score Sheet (ENTER DATA)'!Y176)</f>
        <v>42</v>
      </c>
      <c r="Z58" s="38">
        <f>IF('Score Sheet (ENTER DATA)'!Z176=0,"",'Score Sheet (ENTER DATA)'!Z176)</f>
        <v>29</v>
      </c>
      <c r="AA58" s="38">
        <f>IF('Score Sheet (ENTER DATA)'!AA176=0,"",'Score Sheet (ENTER DATA)'!AA176)</f>
        <v>13</v>
      </c>
      <c r="AB58" s="38">
        <f>IF('Score Sheet (ENTER DATA)'!AB176=0,"",'Score Sheet (ENTER DATA)'!AB176)</f>
        <v>4</v>
      </c>
      <c r="AC58" s="38">
        <f>IF('Score Sheet (ENTER DATA)'!AC176=0,"",'Score Sheet (ENTER DATA)'!AC176)</f>
        <v>46</v>
      </c>
      <c r="AD58" s="38">
        <f>IF('Score Sheet (ENTER DATA)'!AD176=0,"",'Score Sheet (ENTER DATA)'!AD176)</f>
        <v>30</v>
      </c>
      <c r="AE58" s="38">
        <f>IF('Score Sheet (ENTER DATA)'!AE176=0,"",'Score Sheet (ENTER DATA)'!AE176)</f>
        <v>16</v>
      </c>
      <c r="AF58" s="38">
        <f>IF('Score Sheet (ENTER DATA)'!AF176=0,"",'Score Sheet (ENTER DATA)'!AF176)</f>
        <v>3</v>
      </c>
      <c r="AG58" s="148"/>
    </row>
    <row r="59" ht="14.25" customHeight="1">
      <c r="A59" s="62" t="str">
        <f>IF(ISBLANK('Score Sheet (ENTER DATA)'!C256),"",'Score Sheet (ENTER DATA)'!A256)</f>
        <v>PEW</v>
      </c>
      <c r="B59" s="38">
        <f>IF(ISBLANK('Score Sheet (ENTER DATA)'!D256),"",'Score Sheet (ENTER DATA)'!B256)</f>
        <v>3</v>
      </c>
      <c r="C59" s="40" t="str">
        <f>IF(ISBLANK('Score Sheet (ENTER DATA)'!E256),"",'Score Sheet (ENTER DATA)'!C256)</f>
        <v>David Collins</v>
      </c>
      <c r="D59" s="38">
        <f>IF(ISBLANK('Score Sheet (ENTER DATA)'!F256),"",'Score Sheet (ENTER DATA)'!D256)</f>
        <v>4</v>
      </c>
      <c r="E59" s="38">
        <f>IF(ISBLANK('Score Sheet (ENTER DATA)'!G256),"",'Score Sheet (ENTER DATA)'!E256)</f>
        <v>7</v>
      </c>
      <c r="F59" s="38">
        <f>IF(ISBLANK('Score Sheet (ENTER DATA)'!H256),"",'Score Sheet (ENTER DATA)'!F256)</f>
        <v>6</v>
      </c>
      <c r="G59" s="38">
        <f>IF(ISBLANK('Score Sheet (ENTER DATA)'!I256),"",'Score Sheet (ENTER DATA)'!G256)</f>
        <v>6</v>
      </c>
      <c r="H59" s="38">
        <f>IF(ISBLANK('Score Sheet (ENTER DATA)'!J256),"",'Score Sheet (ENTER DATA)'!H256)</f>
        <v>3</v>
      </c>
      <c r="I59" s="38">
        <f>IF(ISBLANK('Score Sheet (ENTER DATA)'!K256),"",'Score Sheet (ENTER DATA)'!I256)</f>
        <v>5</v>
      </c>
      <c r="J59" s="38">
        <f>IF(ISBLANK('Score Sheet (ENTER DATA)'!L256),"",'Score Sheet (ENTER DATA)'!J256)</f>
        <v>6</v>
      </c>
      <c r="K59" s="38">
        <f>IF(ISBLANK('Score Sheet (ENTER DATA)'!M256),"",'Score Sheet (ENTER DATA)'!K256)</f>
        <v>6</v>
      </c>
      <c r="L59" s="38">
        <f>IF(ISBLANK('Score Sheet (ENTER DATA)'!N256),"",'Score Sheet (ENTER DATA)'!L256)</f>
        <v>2</v>
      </c>
      <c r="M59" s="48">
        <f>IF(ISBLANK('Score Sheet (ENTER DATA)'!O256),"",'Score Sheet (ENTER DATA)'!M256)</f>
        <v>45</v>
      </c>
      <c r="N59" s="38">
        <f>IF(ISBLANK('Score Sheet (ENTER DATA)'!P256),"",'Score Sheet (ENTER DATA)'!N256)</f>
        <v>4</v>
      </c>
      <c r="O59" s="38">
        <f>IF(ISBLANK('Score Sheet (ENTER DATA)'!Q256),"",'Score Sheet (ENTER DATA)'!O256)</f>
        <v>6</v>
      </c>
      <c r="P59" s="38">
        <f>IF(ISBLANK('Score Sheet (ENTER DATA)'!R256),"",'Score Sheet (ENTER DATA)'!P256)</f>
        <v>3</v>
      </c>
      <c r="Q59" s="38">
        <f>IF(ISBLANK('Score Sheet (ENTER DATA)'!S256),"",'Score Sheet (ENTER DATA)'!Q256)</f>
        <v>5</v>
      </c>
      <c r="R59" s="38">
        <f>IF(ISBLANK('Score Sheet (ENTER DATA)'!T256),"",'Score Sheet (ENTER DATA)'!R256)</f>
        <v>5</v>
      </c>
      <c r="S59" s="38">
        <f>IF(ISBLANK('Score Sheet (ENTER DATA)'!U256),"",'Score Sheet (ENTER DATA)'!S256)</f>
        <v>6</v>
      </c>
      <c r="T59" s="38">
        <f>IF(ISBLANK('Score Sheet (ENTER DATA)'!V256),"",'Score Sheet (ENTER DATA)'!T256)</f>
        <v>4</v>
      </c>
      <c r="U59" s="38">
        <f>IF(ISBLANK('Score Sheet (ENTER DATA)'!W256),"",'Score Sheet (ENTER DATA)'!U256)</f>
        <v>6</v>
      </c>
      <c r="V59" s="38">
        <f>IF(ISBLANK('Score Sheet (ENTER DATA)'!X256),"",'Score Sheet (ENTER DATA)'!V256)</f>
        <v>4</v>
      </c>
      <c r="W59" s="53">
        <f>IF(ISBLANK('Score Sheet (ENTER DATA)'!Y256),"",'Score Sheet (ENTER DATA)'!W256)</f>
        <v>43</v>
      </c>
      <c r="X59" s="55">
        <f>IF(ISBLANK('Score Sheet (ENTER DATA)'!Z256),"",'Score Sheet (ENTER DATA)'!X256)</f>
        <v>88</v>
      </c>
      <c r="Y59" s="38">
        <f>IF(ISBLANK('Score Sheet (ENTER DATA)'!AA256),"",'Score Sheet (ENTER DATA)'!Y256)</f>
        <v>43</v>
      </c>
      <c r="Z59" s="38">
        <f>IF(ISBLANK('Score Sheet (ENTER DATA)'!AB256),"",'Score Sheet (ENTER DATA)'!Z256)</f>
        <v>30</v>
      </c>
      <c r="AA59" s="38">
        <f>IF(ISBLANK('Score Sheet (ENTER DATA)'!AC256),"",'Score Sheet (ENTER DATA)'!AA256)</f>
        <v>14</v>
      </c>
      <c r="AB59" s="38">
        <f>IF(ISBLANK('Score Sheet (ENTER DATA)'!AD256),"",'Score Sheet (ENTER DATA)'!AB256)</f>
        <v>4</v>
      </c>
      <c r="AC59" s="38">
        <f>IF(ISBLANK('Score Sheet (ENTER DATA)'!AE256),"",'Score Sheet (ENTER DATA)'!AC256)</f>
        <v>45</v>
      </c>
      <c r="AD59" s="38">
        <f>IF(ISBLANK('Score Sheet (ENTER DATA)'!AF256),"",'Score Sheet (ENTER DATA)'!AD256)</f>
        <v>28</v>
      </c>
      <c r="AE59" s="38">
        <f>IF(ISBLANK('Score Sheet (ENTER DATA)'!AE256),"",'Score Sheet (ENTER DATA)'!AE256)</f>
        <v>14</v>
      </c>
      <c r="AF59" s="38">
        <f>IF(ISBLANK('Score Sheet (ENTER DATA)'!AF256),"",'Score Sheet (ENTER DATA)'!AF256)</f>
        <v>2</v>
      </c>
      <c r="AG59" s="24"/>
    </row>
    <row r="60" ht="14.25" customHeight="1">
      <c r="A60" s="83" t="str">
        <f>IF(ISBLANK('Score Sheet (ENTER DATA)'!C122),"",'Score Sheet (ENTER DATA)'!A122)</f>
        <v>MUK</v>
      </c>
      <c r="B60" s="38">
        <f>IF(ISBLANK('Score Sheet (ENTER DATA)'!C122),"",'Score Sheet (ENTER DATA)'!B122)</f>
        <v>4</v>
      </c>
      <c r="C60" s="40" t="str">
        <f>IF(ISBLANK('Score Sheet (ENTER DATA)'!C122),"",'Score Sheet (ENTER DATA)'!C122)</f>
        <v>Merit Monogue</v>
      </c>
      <c r="D60" s="38">
        <f>IF(ISBLANK('Score Sheet (ENTER DATA)'!D122),"",'Score Sheet (ENTER DATA)'!D122)</f>
        <v>4</v>
      </c>
      <c r="E60" s="38">
        <f>IF(ISBLANK('Score Sheet (ENTER DATA)'!E122),"",'Score Sheet (ENTER DATA)'!E122)</f>
        <v>5</v>
      </c>
      <c r="F60" s="38">
        <f>IF(ISBLANK('Score Sheet (ENTER DATA)'!F122),"",'Score Sheet (ENTER DATA)'!F122)</f>
        <v>5</v>
      </c>
      <c r="G60" s="38">
        <f>IF(ISBLANK('Score Sheet (ENTER DATA)'!G122),"",'Score Sheet (ENTER DATA)'!G122)</f>
        <v>5</v>
      </c>
      <c r="H60" s="38">
        <f>IF(ISBLANK('Score Sheet (ENTER DATA)'!H122),"",'Score Sheet (ENTER DATA)'!H122)</f>
        <v>4</v>
      </c>
      <c r="I60" s="38">
        <f>IF(ISBLANK('Score Sheet (ENTER DATA)'!I122),"",'Score Sheet (ENTER DATA)'!I122)</f>
        <v>5</v>
      </c>
      <c r="J60" s="38">
        <f>IF(ISBLANK('Score Sheet (ENTER DATA)'!J122),"",'Score Sheet (ENTER DATA)'!J122)</f>
        <v>6</v>
      </c>
      <c r="K60" s="38">
        <f>IF(ISBLANK('Score Sheet (ENTER DATA)'!K122),"",'Score Sheet (ENTER DATA)'!K122)</f>
        <v>4</v>
      </c>
      <c r="L60" s="38">
        <f>IF(ISBLANK('Score Sheet (ENTER DATA)'!L122),"",'Score Sheet (ENTER DATA)'!L122)</f>
        <v>5</v>
      </c>
      <c r="M60" s="48">
        <f>IF('Score Sheet (ENTER DATA)'!M122=0,"",'Score Sheet (ENTER DATA)'!M122)</f>
        <v>43</v>
      </c>
      <c r="N60" s="38">
        <f>IF(ISBLANK('Score Sheet (ENTER DATA)'!N122),"",'Score Sheet (ENTER DATA)'!N122)</f>
        <v>5</v>
      </c>
      <c r="O60" s="38">
        <f>IF(ISBLANK('Score Sheet (ENTER DATA)'!O122),"",'Score Sheet (ENTER DATA)'!O122)</f>
        <v>5</v>
      </c>
      <c r="P60" s="38">
        <f>IF(ISBLANK('Score Sheet (ENTER DATA)'!P122),"",'Score Sheet (ENTER DATA)'!P122)</f>
        <v>5</v>
      </c>
      <c r="Q60" s="38">
        <f>IF(ISBLANK('Score Sheet (ENTER DATA)'!Q122),"",'Score Sheet (ENTER DATA)'!Q122)</f>
        <v>7</v>
      </c>
      <c r="R60" s="38">
        <f>IF(ISBLANK('Score Sheet (ENTER DATA)'!R122),"",'Score Sheet (ENTER DATA)'!R122)</f>
        <v>5</v>
      </c>
      <c r="S60" s="38">
        <f>IF(ISBLANK('Score Sheet (ENTER DATA)'!S122),"",'Score Sheet (ENTER DATA)'!S122)</f>
        <v>4</v>
      </c>
      <c r="T60" s="38">
        <f>IF(ISBLANK('Score Sheet (ENTER DATA)'!T122),"",'Score Sheet (ENTER DATA)'!T122)</f>
        <v>4</v>
      </c>
      <c r="U60" s="38">
        <f>IF(ISBLANK('Score Sheet (ENTER DATA)'!U122),"",'Score Sheet (ENTER DATA)'!U122)</f>
        <v>5</v>
      </c>
      <c r="V60" s="38">
        <f>IF(ISBLANK('Score Sheet (ENTER DATA)'!V122),"",'Score Sheet (ENTER DATA)'!V122)</f>
        <v>5</v>
      </c>
      <c r="W60" s="53">
        <f>IF('Score Sheet (ENTER DATA)'!W122=0,"",'Score Sheet (ENTER DATA)'!W122)</f>
        <v>45</v>
      </c>
      <c r="X60" s="55">
        <f>IF('Score Sheet (ENTER DATA)'!X122=0,"",'Score Sheet (ENTER DATA)'!X122)</f>
        <v>88</v>
      </c>
      <c r="Y60" s="38">
        <f>IF('Score Sheet (ENTER DATA)'!Y122=0,"",'Score Sheet (ENTER DATA)'!Y122)</f>
        <v>45</v>
      </c>
      <c r="Z60" s="38">
        <f>IF('Score Sheet (ENTER DATA)'!Z122=0,"",'Score Sheet (ENTER DATA)'!Z122)</f>
        <v>30</v>
      </c>
      <c r="AA60" s="38">
        <f>IF('Score Sheet (ENTER DATA)'!AA122=0,"",'Score Sheet (ENTER DATA)'!AA122)</f>
        <v>14</v>
      </c>
      <c r="AB60" s="38">
        <f>IF('Score Sheet (ENTER DATA)'!AB122=0,"",'Score Sheet (ENTER DATA)'!AB122)</f>
        <v>5</v>
      </c>
      <c r="AC60" s="38">
        <f>IF('Score Sheet (ENTER DATA)'!AC122=0,"",'Score Sheet (ENTER DATA)'!AC122)</f>
        <v>43</v>
      </c>
      <c r="AD60" s="38">
        <f>IF('Score Sheet (ENTER DATA)'!AD122=0,"",'Score Sheet (ENTER DATA)'!AD122)</f>
        <v>29</v>
      </c>
      <c r="AE60" s="38">
        <f>IF('Score Sheet (ENTER DATA)'!AE122=0,"",'Score Sheet (ENTER DATA)'!AE122)</f>
        <v>15</v>
      </c>
      <c r="AF60" s="38">
        <f>IF('Score Sheet (ENTER DATA)'!AF122=0,"",'Score Sheet (ENTER DATA)'!AF122)</f>
        <v>5</v>
      </c>
      <c r="AG60" s="158"/>
    </row>
    <row r="61" ht="14.25" customHeight="1">
      <c r="A61" s="130" t="str">
        <f>IF(ISBLANK('Score Sheet (ENTER DATA)'!C177),"",'Score Sheet (ENTER DATA)'!A177)</f>
        <v>XAV</v>
      </c>
      <c r="B61" s="38">
        <f>IF(ISBLANK('Score Sheet (ENTER DATA)'!C177),"",'Score Sheet (ENTER DATA)'!B177)</f>
        <v>5</v>
      </c>
      <c r="C61" s="40" t="str">
        <f>IF(ISBLANK('Score Sheet (ENTER DATA)'!C177),"",'Score Sheet (ENTER DATA)'!C177)</f>
        <v>Luke Holmstrom</v>
      </c>
      <c r="D61" s="38">
        <f>IF(ISBLANK('Score Sheet (ENTER DATA)'!D177),"",'Score Sheet (ENTER DATA)'!D177)</f>
        <v>4</v>
      </c>
      <c r="E61" s="38">
        <f>IF(ISBLANK('Score Sheet (ENTER DATA)'!E177),"",'Score Sheet (ENTER DATA)'!E177)</f>
        <v>5</v>
      </c>
      <c r="F61" s="38">
        <f>IF(ISBLANK('Score Sheet (ENTER DATA)'!F177),"",'Score Sheet (ENTER DATA)'!F177)</f>
        <v>5</v>
      </c>
      <c r="G61" s="38">
        <f>IF(ISBLANK('Score Sheet (ENTER DATA)'!G177),"",'Score Sheet (ENTER DATA)'!G177)</f>
        <v>6</v>
      </c>
      <c r="H61" s="38">
        <f>IF(ISBLANK('Score Sheet (ENTER DATA)'!H177),"",'Score Sheet (ENTER DATA)'!H177)</f>
        <v>4</v>
      </c>
      <c r="I61" s="38">
        <f>IF(ISBLANK('Score Sheet (ENTER DATA)'!I177),"",'Score Sheet (ENTER DATA)'!I177)</f>
        <v>4</v>
      </c>
      <c r="J61" s="38">
        <f>IF(ISBLANK('Score Sheet (ENTER DATA)'!J177),"",'Score Sheet (ENTER DATA)'!J177)</f>
        <v>5</v>
      </c>
      <c r="K61" s="38">
        <f>IF(ISBLANK('Score Sheet (ENTER DATA)'!K177),"",'Score Sheet (ENTER DATA)'!K177)</f>
        <v>5</v>
      </c>
      <c r="L61" s="38">
        <f>IF(ISBLANK('Score Sheet (ENTER DATA)'!L177),"",'Score Sheet (ENTER DATA)'!L177)</f>
        <v>4</v>
      </c>
      <c r="M61" s="48">
        <f>IF('Score Sheet (ENTER DATA)'!M177=0,"",'Score Sheet (ENTER DATA)'!M177)</f>
        <v>42</v>
      </c>
      <c r="N61" s="38">
        <f>IF(ISBLANK('Score Sheet (ENTER DATA)'!N177),"",'Score Sheet (ENTER DATA)'!N177)</f>
        <v>5</v>
      </c>
      <c r="O61" s="38">
        <f>IF(ISBLANK('Score Sheet (ENTER DATA)'!O177),"",'Score Sheet (ENTER DATA)'!O177)</f>
        <v>5</v>
      </c>
      <c r="P61" s="38">
        <f>IF(ISBLANK('Score Sheet (ENTER DATA)'!P177),"",'Score Sheet (ENTER DATA)'!P177)</f>
        <v>5</v>
      </c>
      <c r="Q61" s="38">
        <f>IF(ISBLANK('Score Sheet (ENTER DATA)'!Q177),"",'Score Sheet (ENTER DATA)'!Q177)</f>
        <v>5</v>
      </c>
      <c r="R61" s="38">
        <f>IF(ISBLANK('Score Sheet (ENTER DATA)'!R177),"",'Score Sheet (ENTER DATA)'!R177)</f>
        <v>4</v>
      </c>
      <c r="S61" s="38">
        <f>IF(ISBLANK('Score Sheet (ENTER DATA)'!S177),"",'Score Sheet (ENTER DATA)'!S177)</f>
        <v>5</v>
      </c>
      <c r="T61" s="38">
        <f>IF(ISBLANK('Score Sheet (ENTER DATA)'!T177),"",'Score Sheet (ENTER DATA)'!T177)</f>
        <v>4</v>
      </c>
      <c r="U61" s="38">
        <f>IF(ISBLANK('Score Sheet (ENTER DATA)'!U177),"",'Score Sheet (ENTER DATA)'!U177)</f>
        <v>7</v>
      </c>
      <c r="V61" s="38">
        <f>IF(ISBLANK('Score Sheet (ENTER DATA)'!V177),"",'Score Sheet (ENTER DATA)'!V177)</f>
        <v>6</v>
      </c>
      <c r="W61" s="53">
        <f>IF('Score Sheet (ENTER DATA)'!W177=0,"",'Score Sheet (ENTER DATA)'!W177)</f>
        <v>46</v>
      </c>
      <c r="X61" s="55">
        <f>IF('Score Sheet (ENTER DATA)'!X177=0,"",'Score Sheet (ENTER DATA)'!X177)</f>
        <v>88</v>
      </c>
      <c r="Y61" s="38">
        <f>IF('Score Sheet (ENTER DATA)'!Y177=0,"",'Score Sheet (ENTER DATA)'!Y177)</f>
        <v>46</v>
      </c>
      <c r="Z61" s="38">
        <f>IF('Score Sheet (ENTER DATA)'!Z177=0,"",'Score Sheet (ENTER DATA)'!Z177)</f>
        <v>31</v>
      </c>
      <c r="AA61" s="38">
        <f>IF('Score Sheet (ENTER DATA)'!AA177=0,"",'Score Sheet (ENTER DATA)'!AA177)</f>
        <v>17</v>
      </c>
      <c r="AB61" s="38">
        <f>IF('Score Sheet (ENTER DATA)'!AB177=0,"",'Score Sheet (ENTER DATA)'!AB177)</f>
        <v>6</v>
      </c>
      <c r="AC61" s="38">
        <f>IF('Score Sheet (ENTER DATA)'!AC177=0,"",'Score Sheet (ENTER DATA)'!AC177)</f>
        <v>42</v>
      </c>
      <c r="AD61" s="38">
        <f>IF('Score Sheet (ENTER DATA)'!AD177=0,"",'Score Sheet (ENTER DATA)'!AD177)</f>
        <v>28</v>
      </c>
      <c r="AE61" s="38">
        <f>IF('Score Sheet (ENTER DATA)'!AE177=0,"",'Score Sheet (ENTER DATA)'!AE177)</f>
        <v>14</v>
      </c>
      <c r="AF61" s="38">
        <f>IF('Score Sheet (ENTER DATA)'!AF177=0,"",'Score Sheet (ENTER DATA)'!AF177)</f>
        <v>4</v>
      </c>
      <c r="AG61" s="163"/>
    </row>
    <row r="62" ht="14.25" customHeight="1">
      <c r="A62" s="121" t="str">
        <f>IF(ISBLANK('Score Sheet (ENTER DATA)'!C201),"",'Score Sheet (ENTER DATA)'!A201)</f>
        <v>RC</v>
      </c>
      <c r="B62" s="38">
        <f>IF(ISBLANK('Score Sheet (ENTER DATA)'!C201),"",'Score Sheet (ENTER DATA)'!B201)</f>
        <v>2</v>
      </c>
      <c r="C62" s="40" t="str">
        <f>IF(ISBLANK('Score Sheet (ENTER DATA)'!C201),"",'Score Sheet (ENTER DATA)'!C201)</f>
        <v>Josh Weber</v>
      </c>
      <c r="D62" s="38">
        <f>IF(ISBLANK('Score Sheet (ENTER DATA)'!D201),"",'Score Sheet (ENTER DATA)'!D201)</f>
        <v>4</v>
      </c>
      <c r="E62" s="38">
        <f>IF(ISBLANK('Score Sheet (ENTER DATA)'!E201),"",'Score Sheet (ENTER DATA)'!E201)</f>
        <v>7</v>
      </c>
      <c r="F62" s="38">
        <f>IF(ISBLANK('Score Sheet (ENTER DATA)'!F201),"",'Score Sheet (ENTER DATA)'!F201)</f>
        <v>4</v>
      </c>
      <c r="G62" s="38">
        <f>IF(ISBLANK('Score Sheet (ENTER DATA)'!G201),"",'Score Sheet (ENTER DATA)'!G201)</f>
        <v>5</v>
      </c>
      <c r="H62" s="38">
        <f>IF(ISBLANK('Score Sheet (ENTER DATA)'!H201),"",'Score Sheet (ENTER DATA)'!H201)</f>
        <v>5</v>
      </c>
      <c r="I62" s="38">
        <f>IF(ISBLANK('Score Sheet (ENTER DATA)'!I201),"",'Score Sheet (ENTER DATA)'!I201)</f>
        <v>5</v>
      </c>
      <c r="J62" s="38">
        <f>IF(ISBLANK('Score Sheet (ENTER DATA)'!J201),"",'Score Sheet (ENTER DATA)'!J201)</f>
        <v>7</v>
      </c>
      <c r="K62" s="38">
        <f>IF(ISBLANK('Score Sheet (ENTER DATA)'!K201),"",'Score Sheet (ENTER DATA)'!K201)</f>
        <v>6</v>
      </c>
      <c r="L62" s="38">
        <f>IF(ISBLANK('Score Sheet (ENTER DATA)'!L201),"",'Score Sheet (ENTER DATA)'!L201)</f>
        <v>6</v>
      </c>
      <c r="M62" s="48">
        <f>IF('Score Sheet (ENTER DATA)'!M201=0,"",'Score Sheet (ENTER DATA)'!M201)</f>
        <v>49</v>
      </c>
      <c r="N62" s="38">
        <f>IF(ISBLANK('Score Sheet (ENTER DATA)'!N201),"",'Score Sheet (ENTER DATA)'!N201)</f>
        <v>6</v>
      </c>
      <c r="O62" s="38">
        <f>IF(ISBLANK('Score Sheet (ENTER DATA)'!O201),"",'Score Sheet (ENTER DATA)'!O201)</f>
        <v>4</v>
      </c>
      <c r="P62" s="38">
        <f>IF(ISBLANK('Score Sheet (ENTER DATA)'!P201),"",'Score Sheet (ENTER DATA)'!P201)</f>
        <v>3</v>
      </c>
      <c r="Q62" s="38">
        <f>IF(ISBLANK('Score Sheet (ENTER DATA)'!Q201),"",'Score Sheet (ENTER DATA)'!Q201)</f>
        <v>5</v>
      </c>
      <c r="R62" s="38">
        <f>IF(ISBLANK('Score Sheet (ENTER DATA)'!R201),"",'Score Sheet (ENTER DATA)'!R201)</f>
        <v>4</v>
      </c>
      <c r="S62" s="38">
        <f>IF(ISBLANK('Score Sheet (ENTER DATA)'!S201),"",'Score Sheet (ENTER DATA)'!S201)</f>
        <v>5</v>
      </c>
      <c r="T62" s="38">
        <f>IF(ISBLANK('Score Sheet (ENTER DATA)'!T201),"",'Score Sheet (ENTER DATA)'!T201)</f>
        <v>4</v>
      </c>
      <c r="U62" s="38">
        <f>IF(ISBLANK('Score Sheet (ENTER DATA)'!U201),"",'Score Sheet (ENTER DATA)'!U201)</f>
        <v>5</v>
      </c>
      <c r="V62" s="38">
        <f>IF(ISBLANK('Score Sheet (ENTER DATA)'!V201),"",'Score Sheet (ENTER DATA)'!V201)</f>
        <v>4</v>
      </c>
      <c r="W62" s="53">
        <f>IF('Score Sheet (ENTER DATA)'!W201=0,"",'Score Sheet (ENTER DATA)'!W201)</f>
        <v>40</v>
      </c>
      <c r="X62" s="55">
        <f>IF('Score Sheet (ENTER DATA)'!X201=0,"",'Score Sheet (ENTER DATA)'!X201)</f>
        <v>89</v>
      </c>
      <c r="Y62" s="38">
        <f>IF('Score Sheet (ENTER DATA)'!Y201=0,"",'Score Sheet (ENTER DATA)'!Y201)</f>
        <v>40</v>
      </c>
      <c r="Z62" s="38">
        <f>IF('Score Sheet (ENTER DATA)'!Z201=0,"",'Score Sheet (ENTER DATA)'!Z201)</f>
        <v>27</v>
      </c>
      <c r="AA62" s="38">
        <f>IF('Score Sheet (ENTER DATA)'!AA201=0,"",'Score Sheet (ENTER DATA)'!AA201)</f>
        <v>13</v>
      </c>
      <c r="AB62" s="38">
        <f>IF('Score Sheet (ENTER DATA)'!AB201=0,"",'Score Sheet (ENTER DATA)'!AB201)</f>
        <v>4</v>
      </c>
      <c r="AC62" s="38">
        <f>IF('Score Sheet (ENTER DATA)'!AC201=0,"",'Score Sheet (ENTER DATA)'!AC201)</f>
        <v>49</v>
      </c>
      <c r="AD62" s="38">
        <f>IF('Score Sheet (ENTER DATA)'!AD201=0,"",'Score Sheet (ENTER DATA)'!AD201)</f>
        <v>34</v>
      </c>
      <c r="AE62" s="38">
        <f>IF('Score Sheet (ENTER DATA)'!AE201=0,"",'Score Sheet (ENTER DATA)'!AE201)</f>
        <v>19</v>
      </c>
      <c r="AF62" s="38">
        <f>IF('Score Sheet (ENTER DATA)'!AF201=0,"",'Score Sheet (ENTER DATA)'!AF201)</f>
        <v>6</v>
      </c>
      <c r="AG62" s="148"/>
    </row>
    <row r="63" ht="14.25" customHeight="1">
      <c r="A63" s="83" t="str">
        <f>IF(ISBLANK('Score Sheet (ENTER DATA)'!C123),"",'Score Sheet (ENTER DATA)'!A123)</f>
        <v>MUK</v>
      </c>
      <c r="B63" s="38">
        <f>IF(ISBLANK('Score Sheet (ENTER DATA)'!C123),"",'Score Sheet (ENTER DATA)'!B123)</f>
        <v>5</v>
      </c>
      <c r="C63" s="40" t="str">
        <f>IF(ISBLANK('Score Sheet (ENTER DATA)'!C123),"",'Score Sheet (ENTER DATA)'!C123)</f>
        <v>Blake Martin</v>
      </c>
      <c r="D63" s="38">
        <f>IF(ISBLANK('Score Sheet (ENTER DATA)'!D123),"",'Score Sheet (ENTER DATA)'!D123)</f>
        <v>6</v>
      </c>
      <c r="E63" s="38">
        <f>IF(ISBLANK('Score Sheet (ENTER DATA)'!E123),"",'Score Sheet (ENTER DATA)'!E123)</f>
        <v>5</v>
      </c>
      <c r="F63" s="38">
        <f>IF(ISBLANK('Score Sheet (ENTER DATA)'!F123),"",'Score Sheet (ENTER DATA)'!F123)</f>
        <v>5</v>
      </c>
      <c r="G63" s="38">
        <f>IF(ISBLANK('Score Sheet (ENTER DATA)'!G123),"",'Score Sheet (ENTER DATA)'!G123)</f>
        <v>5</v>
      </c>
      <c r="H63" s="38">
        <f>IF(ISBLANK('Score Sheet (ENTER DATA)'!H123),"",'Score Sheet (ENTER DATA)'!H123)</f>
        <v>3</v>
      </c>
      <c r="I63" s="38">
        <f>IF(ISBLANK('Score Sheet (ENTER DATA)'!I123),"",'Score Sheet (ENTER DATA)'!I123)</f>
        <v>6</v>
      </c>
      <c r="J63" s="38">
        <f>IF(ISBLANK('Score Sheet (ENTER DATA)'!J123),"",'Score Sheet (ENTER DATA)'!J123)</f>
        <v>6</v>
      </c>
      <c r="K63" s="38">
        <f>IF(ISBLANK('Score Sheet (ENTER DATA)'!K123),"",'Score Sheet (ENTER DATA)'!K123)</f>
        <v>7</v>
      </c>
      <c r="L63" s="38">
        <f>IF(ISBLANK('Score Sheet (ENTER DATA)'!L123),"",'Score Sheet (ENTER DATA)'!L123)</f>
        <v>5</v>
      </c>
      <c r="M63" s="48">
        <f>IF('Score Sheet (ENTER DATA)'!M123=0,"",'Score Sheet (ENTER DATA)'!M123)</f>
        <v>48</v>
      </c>
      <c r="N63" s="38">
        <f>IF(ISBLANK('Score Sheet (ENTER DATA)'!N123),"",'Score Sheet (ENTER DATA)'!N123)</f>
        <v>5</v>
      </c>
      <c r="O63" s="38">
        <f>IF(ISBLANK('Score Sheet (ENTER DATA)'!O123),"",'Score Sheet (ENTER DATA)'!O123)</f>
        <v>6</v>
      </c>
      <c r="P63" s="38">
        <f>IF(ISBLANK('Score Sheet (ENTER DATA)'!P123),"",'Score Sheet (ENTER DATA)'!P123)</f>
        <v>3</v>
      </c>
      <c r="Q63" s="38">
        <f>IF(ISBLANK('Score Sheet (ENTER DATA)'!Q123),"",'Score Sheet (ENTER DATA)'!Q123)</f>
        <v>5</v>
      </c>
      <c r="R63" s="38">
        <f>IF(ISBLANK('Score Sheet (ENTER DATA)'!R123),"",'Score Sheet (ENTER DATA)'!R123)</f>
        <v>4</v>
      </c>
      <c r="S63" s="38">
        <f>IF(ISBLANK('Score Sheet (ENTER DATA)'!S123),"",'Score Sheet (ENTER DATA)'!S123)</f>
        <v>4</v>
      </c>
      <c r="T63" s="38">
        <f>IF(ISBLANK('Score Sheet (ENTER DATA)'!T123),"",'Score Sheet (ENTER DATA)'!T123)</f>
        <v>3</v>
      </c>
      <c r="U63" s="38">
        <f>IF(ISBLANK('Score Sheet (ENTER DATA)'!U123),"",'Score Sheet (ENTER DATA)'!U123)</f>
        <v>6</v>
      </c>
      <c r="V63" s="38">
        <f>IF(ISBLANK('Score Sheet (ENTER DATA)'!V123),"",'Score Sheet (ENTER DATA)'!V123)</f>
        <v>5</v>
      </c>
      <c r="W63" s="53">
        <f>IF('Score Sheet (ENTER DATA)'!W123=0,"",'Score Sheet (ENTER DATA)'!W123)</f>
        <v>41</v>
      </c>
      <c r="X63" s="55">
        <f>IF('Score Sheet (ENTER DATA)'!X123=0,"",'Score Sheet (ENTER DATA)'!X123)</f>
        <v>89</v>
      </c>
      <c r="Y63" s="38">
        <f>IF('Score Sheet (ENTER DATA)'!Y123=0,"",'Score Sheet (ENTER DATA)'!Y123)</f>
        <v>41</v>
      </c>
      <c r="Z63" s="38">
        <f>IF('Score Sheet (ENTER DATA)'!Z123=0,"",'Score Sheet (ENTER DATA)'!Z123)</f>
        <v>27</v>
      </c>
      <c r="AA63" s="38">
        <f>IF('Score Sheet (ENTER DATA)'!AA123=0,"",'Score Sheet (ENTER DATA)'!AA123)</f>
        <v>14</v>
      </c>
      <c r="AB63" s="38">
        <f>IF('Score Sheet (ENTER DATA)'!AB123=0,"",'Score Sheet (ENTER DATA)'!AB123)</f>
        <v>5</v>
      </c>
      <c r="AC63" s="38">
        <f>IF('Score Sheet (ENTER DATA)'!AC123=0,"",'Score Sheet (ENTER DATA)'!AC123)</f>
        <v>48</v>
      </c>
      <c r="AD63" s="38">
        <f>IF('Score Sheet (ENTER DATA)'!AD123=0,"",'Score Sheet (ENTER DATA)'!AD123)</f>
        <v>32</v>
      </c>
      <c r="AE63" s="38">
        <f>IF('Score Sheet (ENTER DATA)'!AE123=0,"",'Score Sheet (ENTER DATA)'!AE123)</f>
        <v>18</v>
      </c>
      <c r="AF63" s="38">
        <f>IF('Score Sheet (ENTER DATA)'!AF123=0,"",'Score Sheet (ENTER DATA)'!AF123)</f>
        <v>5</v>
      </c>
      <c r="AG63" s="158"/>
    </row>
    <row r="64" ht="14.25" customHeight="1">
      <c r="A64" s="124" t="str">
        <f>IF(ISBLANK('Score Sheet (ENTER DATA)'!C156),"",'Score Sheet (ENTER DATA)'!A156)</f>
        <v>NBW</v>
      </c>
      <c r="B64" s="38">
        <f>IF(ISBLANK('Score Sheet (ENTER DATA)'!C156),"",'Score Sheet (ENTER DATA)'!B156)</f>
        <v>2</v>
      </c>
      <c r="C64" s="40" t="str">
        <f>IF(ISBLANK('Score Sheet (ENTER DATA)'!C156),"",'Score Sheet (ENTER DATA)'!C156)</f>
        <v>Dominic Marinetti</v>
      </c>
      <c r="D64" s="38">
        <f>IF(ISBLANK('Score Sheet (ENTER DATA)'!D156),"",'Score Sheet (ENTER DATA)'!D156)</f>
        <v>6</v>
      </c>
      <c r="E64" s="38">
        <f>IF(ISBLANK('Score Sheet (ENTER DATA)'!E156),"",'Score Sheet (ENTER DATA)'!E156)</f>
        <v>6</v>
      </c>
      <c r="F64" s="38">
        <f>IF(ISBLANK('Score Sheet (ENTER DATA)'!F156),"",'Score Sheet (ENTER DATA)'!F156)</f>
        <v>4</v>
      </c>
      <c r="G64" s="38">
        <f>IF(ISBLANK('Score Sheet (ENTER DATA)'!G156),"",'Score Sheet (ENTER DATA)'!G156)</f>
        <v>7</v>
      </c>
      <c r="H64" s="38">
        <f>IF(ISBLANK('Score Sheet (ENTER DATA)'!H156),"",'Score Sheet (ENTER DATA)'!H156)</f>
        <v>4</v>
      </c>
      <c r="I64" s="38">
        <f>IF(ISBLANK('Score Sheet (ENTER DATA)'!I156),"",'Score Sheet (ENTER DATA)'!I156)</f>
        <v>5</v>
      </c>
      <c r="J64" s="38">
        <f>IF(ISBLANK('Score Sheet (ENTER DATA)'!J156),"",'Score Sheet (ENTER DATA)'!J156)</f>
        <v>6</v>
      </c>
      <c r="K64" s="38">
        <f>IF(ISBLANK('Score Sheet (ENTER DATA)'!K156),"",'Score Sheet (ENTER DATA)'!K156)</f>
        <v>5</v>
      </c>
      <c r="L64" s="38">
        <f>IF(ISBLANK('Score Sheet (ENTER DATA)'!L156),"",'Score Sheet (ENTER DATA)'!L156)</f>
        <v>4</v>
      </c>
      <c r="M64" s="48">
        <f>IF('Score Sheet (ENTER DATA)'!M156=0,"",'Score Sheet (ENTER DATA)'!M156)</f>
        <v>47</v>
      </c>
      <c r="N64" s="38">
        <f>IF(ISBLANK('Score Sheet (ENTER DATA)'!N156),"",'Score Sheet (ENTER DATA)'!N156)</f>
        <v>5</v>
      </c>
      <c r="O64" s="38">
        <f>IF(ISBLANK('Score Sheet (ENTER DATA)'!O156),"",'Score Sheet (ENTER DATA)'!O156)</f>
        <v>5</v>
      </c>
      <c r="P64" s="38">
        <f>IF(ISBLANK('Score Sheet (ENTER DATA)'!P156),"",'Score Sheet (ENTER DATA)'!P156)</f>
        <v>3</v>
      </c>
      <c r="Q64" s="38">
        <f>IF(ISBLANK('Score Sheet (ENTER DATA)'!Q156),"",'Score Sheet (ENTER DATA)'!Q156)</f>
        <v>5</v>
      </c>
      <c r="R64" s="38">
        <f>IF(ISBLANK('Score Sheet (ENTER DATA)'!R156),"",'Score Sheet (ENTER DATA)'!R156)</f>
        <v>5</v>
      </c>
      <c r="S64" s="38">
        <f>IF(ISBLANK('Score Sheet (ENTER DATA)'!S156),"",'Score Sheet (ENTER DATA)'!S156)</f>
        <v>5</v>
      </c>
      <c r="T64" s="38">
        <f>IF(ISBLANK('Score Sheet (ENTER DATA)'!T156),"",'Score Sheet (ENTER DATA)'!T156)</f>
        <v>3</v>
      </c>
      <c r="U64" s="38">
        <f>IF(ISBLANK('Score Sheet (ENTER DATA)'!U156),"",'Score Sheet (ENTER DATA)'!U156)</f>
        <v>5</v>
      </c>
      <c r="V64" s="38">
        <f>IF(ISBLANK('Score Sheet (ENTER DATA)'!V156),"",'Score Sheet (ENTER DATA)'!V156)</f>
        <v>6</v>
      </c>
      <c r="W64" s="53">
        <f>IF('Score Sheet (ENTER DATA)'!W156=0,"",'Score Sheet (ENTER DATA)'!W156)</f>
        <v>42</v>
      </c>
      <c r="X64" s="55">
        <f>IF('Score Sheet (ENTER DATA)'!X156=0,"",'Score Sheet (ENTER DATA)'!X156)</f>
        <v>89</v>
      </c>
      <c r="Y64" s="38">
        <f>IF('Score Sheet (ENTER DATA)'!Y156=0,"",'Score Sheet (ENTER DATA)'!Y156)</f>
        <v>42</v>
      </c>
      <c r="Z64" s="38">
        <f>IF('Score Sheet (ENTER DATA)'!Z156=0,"",'Score Sheet (ENTER DATA)'!Z156)</f>
        <v>29</v>
      </c>
      <c r="AA64" s="38">
        <f>IF('Score Sheet (ENTER DATA)'!AA156=0,"",'Score Sheet (ENTER DATA)'!AA156)</f>
        <v>14</v>
      </c>
      <c r="AB64" s="38">
        <f>IF('Score Sheet (ENTER DATA)'!AB156=0,"",'Score Sheet (ENTER DATA)'!AB156)</f>
        <v>6</v>
      </c>
      <c r="AC64" s="38">
        <f>IF('Score Sheet (ENTER DATA)'!AC156=0,"",'Score Sheet (ENTER DATA)'!AC156)</f>
        <v>47</v>
      </c>
      <c r="AD64" s="38">
        <f>IF('Score Sheet (ENTER DATA)'!AD156=0,"",'Score Sheet (ENTER DATA)'!AD156)</f>
        <v>31</v>
      </c>
      <c r="AE64" s="38">
        <f>IF('Score Sheet (ENTER DATA)'!AE156=0,"",'Score Sheet (ENTER DATA)'!AE156)</f>
        <v>15</v>
      </c>
      <c r="AF64" s="38">
        <f>IF('Score Sheet (ENTER DATA)'!AF156=0,"",'Score Sheet (ENTER DATA)'!AF156)</f>
        <v>4</v>
      </c>
      <c r="AG64" s="158"/>
    </row>
    <row r="65" ht="14.25" customHeight="1">
      <c r="A65" s="187" t="str">
        <f>IF(ISBLANK('Score Sheet (ENTER DATA)'!C245),"",'Score Sheet (ENTER DATA)'!A245)</f>
        <v>WHIT</v>
      </c>
      <c r="B65" s="38">
        <f>IF(ISBLANK('Score Sheet (ENTER DATA)'!C245),"",'Score Sheet (ENTER DATA)'!B245)</f>
        <v>1</v>
      </c>
      <c r="C65" s="40" t="str">
        <f>IF(ISBLANK('Score Sheet (ENTER DATA)'!C245),"",'Score Sheet (ENTER DATA)'!C245)</f>
        <v>Lucas Merritt</v>
      </c>
      <c r="D65" s="38">
        <f>IF(ISBLANK('Score Sheet (ENTER DATA)'!D245),"",'Score Sheet (ENTER DATA)'!D245)</f>
        <v>4</v>
      </c>
      <c r="E65" s="38">
        <f>IF(ISBLANK('Score Sheet (ENTER DATA)'!E245),"",'Score Sheet (ENTER DATA)'!E245)</f>
        <v>5</v>
      </c>
      <c r="F65" s="38">
        <f>IF(ISBLANK('Score Sheet (ENTER DATA)'!F245),"",'Score Sheet (ENTER DATA)'!F245)</f>
        <v>6</v>
      </c>
      <c r="G65" s="38">
        <f>IF(ISBLANK('Score Sheet (ENTER DATA)'!G245),"",'Score Sheet (ENTER DATA)'!G245)</f>
        <v>6</v>
      </c>
      <c r="H65" s="38">
        <f>IF(ISBLANK('Score Sheet (ENTER DATA)'!H245),"",'Score Sheet (ENTER DATA)'!H245)</f>
        <v>5</v>
      </c>
      <c r="I65" s="38">
        <f>IF(ISBLANK('Score Sheet (ENTER DATA)'!I245),"",'Score Sheet (ENTER DATA)'!I245)</f>
        <v>4</v>
      </c>
      <c r="J65" s="38">
        <f>IF(ISBLANK('Score Sheet (ENTER DATA)'!J245),"",'Score Sheet (ENTER DATA)'!J245)</f>
        <v>5</v>
      </c>
      <c r="K65" s="38">
        <f>IF(ISBLANK('Score Sheet (ENTER DATA)'!K245),"",'Score Sheet (ENTER DATA)'!K245)</f>
        <v>6</v>
      </c>
      <c r="L65" s="38">
        <f>IF(ISBLANK('Score Sheet (ENTER DATA)'!L245),"",'Score Sheet (ENTER DATA)'!L245)</f>
        <v>4</v>
      </c>
      <c r="M65" s="48">
        <f>IF('Score Sheet (ENTER DATA)'!M245=0,"",'Score Sheet (ENTER DATA)'!M245)</f>
        <v>45</v>
      </c>
      <c r="N65" s="38">
        <f>IF(ISBLANK('Score Sheet (ENTER DATA)'!N245),"",'Score Sheet (ENTER DATA)'!N245)</f>
        <v>5</v>
      </c>
      <c r="O65" s="38">
        <f>IF(ISBLANK('Score Sheet (ENTER DATA)'!O245),"",'Score Sheet (ENTER DATA)'!O245)</f>
        <v>6</v>
      </c>
      <c r="P65" s="38">
        <f>IF(ISBLANK('Score Sheet (ENTER DATA)'!P245),"",'Score Sheet (ENTER DATA)'!P245)</f>
        <v>5</v>
      </c>
      <c r="Q65" s="38">
        <f>IF(ISBLANK('Score Sheet (ENTER DATA)'!Q245),"",'Score Sheet (ENTER DATA)'!Q245)</f>
        <v>6</v>
      </c>
      <c r="R65" s="38">
        <f>IF(ISBLANK('Score Sheet (ENTER DATA)'!R245),"",'Score Sheet (ENTER DATA)'!R245)</f>
        <v>5</v>
      </c>
      <c r="S65" s="38">
        <f>IF(ISBLANK('Score Sheet (ENTER DATA)'!S245),"",'Score Sheet (ENTER DATA)'!S245)</f>
        <v>5</v>
      </c>
      <c r="T65" s="38">
        <f>IF(ISBLANK('Score Sheet (ENTER DATA)'!T245),"",'Score Sheet (ENTER DATA)'!T245)</f>
        <v>3</v>
      </c>
      <c r="U65" s="38">
        <f>IF(ISBLANK('Score Sheet (ENTER DATA)'!U245),"",'Score Sheet (ENTER DATA)'!U245)</f>
        <v>5</v>
      </c>
      <c r="V65" s="38">
        <f>IF(ISBLANK('Score Sheet (ENTER DATA)'!V245),"",'Score Sheet (ENTER DATA)'!V245)</f>
        <v>4</v>
      </c>
      <c r="W65" s="53">
        <f>IF(ISBLANK('Score Sheet (ENTER DATA)'!W245),"",'Score Sheet (ENTER DATA)'!W245)</f>
        <v>44</v>
      </c>
      <c r="X65" s="55">
        <f>IF(ISBLANK('Score Sheet (ENTER DATA)'!X245),"",'Score Sheet (ENTER DATA)'!X245)</f>
        <v>89</v>
      </c>
      <c r="Y65" s="38">
        <f>IF(ISBLANK('Score Sheet (ENTER DATA)'!Y245),"",'Score Sheet (ENTER DATA)'!Y245)</f>
        <v>44</v>
      </c>
      <c r="Z65" s="38">
        <f>IF(ISBLANK('Score Sheet (ENTER DATA)'!Z245),"",'Score Sheet (ENTER DATA)'!Z245)</f>
        <v>28</v>
      </c>
      <c r="AA65" s="38">
        <f>IF(ISBLANK('Score Sheet (ENTER DATA)'!AA245),"",'Score Sheet (ENTER DATA)'!AA245)</f>
        <v>12</v>
      </c>
      <c r="AB65" s="38">
        <f>IF(ISBLANK('Score Sheet (ENTER DATA)'!AB245),"",'Score Sheet (ENTER DATA)'!AB245)</f>
        <v>4</v>
      </c>
      <c r="AC65" s="38">
        <f>IF(ISBLANK('Score Sheet (ENTER DATA)'!AC245),"",'Score Sheet (ENTER DATA)'!AC245)</f>
        <v>45</v>
      </c>
      <c r="AD65" s="38">
        <f>IF(ISBLANK('Score Sheet (ENTER DATA)'!AD245),"",'Score Sheet (ENTER DATA)'!AD245)</f>
        <v>30</v>
      </c>
      <c r="AE65" s="38">
        <f>IF(ISBLANK('Score Sheet (ENTER DATA)'!AE245),"",'Score Sheet (ENTER DATA)'!AE245)</f>
        <v>15</v>
      </c>
      <c r="AF65" s="38">
        <f>IF(ISBLANK('Score Sheet (ENTER DATA)'!AF245),"",'Score Sheet (ENTER DATA)'!AF245)</f>
        <v>4</v>
      </c>
      <c r="AG65" s="158"/>
    </row>
    <row r="66" ht="14.25" customHeight="1">
      <c r="A66" s="270" t="str">
        <f>IF(ISBLANK('Score Sheet (ENTER DATA)'!C240),"",'Score Sheet (ENTER DATA)'!A240)</f>
        <v>LCL</v>
      </c>
      <c r="B66" s="98">
        <f>IF(ISBLANK('Score Sheet (ENTER DATA)'!C240),"",'Score Sheet (ENTER DATA)'!B240)</f>
        <v>5</v>
      </c>
      <c r="C66" s="101" t="str">
        <f>IF(ISBLANK('Score Sheet (ENTER DATA)'!C240),"",'Score Sheet (ENTER DATA)'!C240)</f>
        <v>Matt Daniels</v>
      </c>
      <c r="D66" s="98">
        <f>IF(ISBLANK('Score Sheet (ENTER DATA)'!D240),"",'Score Sheet (ENTER DATA)'!D240)</f>
        <v>5</v>
      </c>
      <c r="E66" s="98">
        <f>IF(ISBLANK('Score Sheet (ENTER DATA)'!E240),"",'Score Sheet (ENTER DATA)'!E240)</f>
        <v>6</v>
      </c>
      <c r="F66" s="98">
        <f>IF(ISBLANK('Score Sheet (ENTER DATA)'!F240),"",'Score Sheet (ENTER DATA)'!F240)</f>
        <v>5</v>
      </c>
      <c r="G66" s="98">
        <f>IF(ISBLANK('Score Sheet (ENTER DATA)'!G240),"",'Score Sheet (ENTER DATA)'!G240)</f>
        <v>5</v>
      </c>
      <c r="H66" s="98">
        <f>IF(ISBLANK('Score Sheet (ENTER DATA)'!H240),"",'Score Sheet (ENTER DATA)'!H240)</f>
        <v>3</v>
      </c>
      <c r="I66" s="98">
        <f>IF(ISBLANK('Score Sheet (ENTER DATA)'!I240),"",'Score Sheet (ENTER DATA)'!I240)</f>
        <v>6</v>
      </c>
      <c r="J66" s="98">
        <f>IF(ISBLANK('Score Sheet (ENTER DATA)'!J240),"",'Score Sheet (ENTER DATA)'!J240)</f>
        <v>5</v>
      </c>
      <c r="K66" s="98">
        <f>IF(ISBLANK('Score Sheet (ENTER DATA)'!K240),"",'Score Sheet (ENTER DATA)'!K240)</f>
        <v>6</v>
      </c>
      <c r="L66" s="98">
        <f>IF(ISBLANK('Score Sheet (ENTER DATA)'!L240),"",'Score Sheet (ENTER DATA)'!L240)</f>
        <v>4</v>
      </c>
      <c r="M66" s="107">
        <f>IF(ISBLANK('Score Sheet (ENTER DATA)'!M240),"",'Score Sheet (ENTER DATA)'!M240)</f>
        <v>45</v>
      </c>
      <c r="N66" s="98">
        <f>IF(ISBLANK('Score Sheet (ENTER DATA)'!N240),"",'Score Sheet (ENTER DATA)'!N240)</f>
        <v>5</v>
      </c>
      <c r="O66" s="98">
        <f>IF(ISBLANK('Score Sheet (ENTER DATA)'!O240),"",'Score Sheet (ENTER DATA)'!O240)</f>
        <v>6</v>
      </c>
      <c r="P66" s="98">
        <f>IF(ISBLANK('Score Sheet (ENTER DATA)'!P240),"",'Score Sheet (ENTER DATA)'!P240)</f>
        <v>4</v>
      </c>
      <c r="Q66" s="98">
        <f>IF(ISBLANK('Score Sheet (ENTER DATA)'!Q240),"",'Score Sheet (ENTER DATA)'!Q240)</f>
        <v>5</v>
      </c>
      <c r="R66" s="98">
        <f>IF(ISBLANK('Score Sheet (ENTER DATA)'!R240),"",'Score Sheet (ENTER DATA)'!R240)</f>
        <v>5</v>
      </c>
      <c r="S66" s="98">
        <f>IF(ISBLANK('Score Sheet (ENTER DATA)'!S240),"",'Score Sheet (ENTER DATA)'!S240)</f>
        <v>4</v>
      </c>
      <c r="T66" s="98">
        <f>IF(ISBLANK('Score Sheet (ENTER DATA)'!T240),"",'Score Sheet (ENTER DATA)'!T240)</f>
        <v>4</v>
      </c>
      <c r="U66" s="98">
        <f>IF(ISBLANK('Score Sheet (ENTER DATA)'!U240),"",'Score Sheet (ENTER DATA)'!U240)</f>
        <v>5</v>
      </c>
      <c r="V66" s="98">
        <f>IF(ISBLANK('Score Sheet (ENTER DATA)'!V240),"",'Score Sheet (ENTER DATA)'!V240)</f>
        <v>6</v>
      </c>
      <c r="W66" s="112">
        <f>IF(ISBLANK('Score Sheet (ENTER DATA)'!W240),"",'Score Sheet (ENTER DATA)'!W240)</f>
        <v>44</v>
      </c>
      <c r="X66" s="114">
        <f>IF(ISBLANK('Score Sheet (ENTER DATA)'!X240),"",'Score Sheet (ENTER DATA)'!X240)</f>
        <v>89</v>
      </c>
      <c r="Y66" s="98">
        <f>IF(ISBLANK('Score Sheet (ENTER DATA)'!Y240),"",'Score Sheet (ENTER DATA)'!Y240)</f>
        <v>44</v>
      </c>
      <c r="Z66" s="98">
        <f>IF(ISBLANK('Score Sheet (ENTER DATA)'!Z240),"",'Score Sheet (ENTER DATA)'!Z240)</f>
        <v>29</v>
      </c>
      <c r="AA66" s="98">
        <f>IF(ISBLANK('Score Sheet (ENTER DATA)'!AA240),"",'Score Sheet (ENTER DATA)'!AA240)</f>
        <v>15</v>
      </c>
      <c r="AB66" s="98">
        <f>IF(ISBLANK('Score Sheet (ENTER DATA)'!AB240),"",'Score Sheet (ENTER DATA)'!AB240)</f>
        <v>6</v>
      </c>
      <c r="AC66" s="98">
        <f>IF(ISBLANK('Score Sheet (ENTER DATA)'!AC240),"",'Score Sheet (ENTER DATA)'!AC240)</f>
        <v>45</v>
      </c>
      <c r="AD66" s="98">
        <f>IF(ISBLANK('Score Sheet (ENTER DATA)'!AD240),"",'Score Sheet (ENTER DATA)'!AD240)</f>
        <v>29</v>
      </c>
      <c r="AE66" s="98">
        <f>IF(ISBLANK('Score Sheet (ENTER DATA)'!AE240),"",'Score Sheet (ENTER DATA)'!AE240)</f>
        <v>15</v>
      </c>
      <c r="AF66" s="98">
        <f>IF(ISBLANK('Score Sheet (ENTER DATA)'!AF240),"",'Score Sheet (ENTER DATA)'!AF240)</f>
        <v>4</v>
      </c>
      <c r="AG66" s="143"/>
    </row>
    <row r="67" ht="14.25" customHeight="1">
      <c r="A67" s="62" t="str">
        <f>IF(ISBLANK('Score Sheet (ENTER DATA)'!C255),"",'Score Sheet (ENTER DATA)'!A255)</f>
        <v>PEW</v>
      </c>
      <c r="B67" s="38">
        <f>IF(ISBLANK('Score Sheet (ENTER DATA)'!D255),"",'Score Sheet (ENTER DATA)'!B255)</f>
        <v>2</v>
      </c>
      <c r="C67" s="40" t="str">
        <f>IF(ISBLANK('Score Sheet (ENTER DATA)'!E255),"",'Score Sheet (ENTER DATA)'!C255)</f>
        <v>Travis Bently</v>
      </c>
      <c r="D67" s="38">
        <f>IF(ISBLANK('Score Sheet (ENTER DATA)'!F255),"",'Score Sheet (ENTER DATA)'!D255)</f>
        <v>4</v>
      </c>
      <c r="E67" s="38">
        <f>IF(ISBLANK('Score Sheet (ENTER DATA)'!G255),"",'Score Sheet (ENTER DATA)'!E255)</f>
        <v>6</v>
      </c>
      <c r="F67" s="38">
        <f>IF(ISBLANK('Score Sheet (ENTER DATA)'!H255),"",'Score Sheet (ENTER DATA)'!F255)</f>
        <v>5</v>
      </c>
      <c r="G67" s="38">
        <f>IF(ISBLANK('Score Sheet (ENTER DATA)'!I255),"",'Score Sheet (ENTER DATA)'!G255)</f>
        <v>7</v>
      </c>
      <c r="H67" s="38">
        <f>IF(ISBLANK('Score Sheet (ENTER DATA)'!J255),"",'Score Sheet (ENTER DATA)'!H255)</f>
        <v>3</v>
      </c>
      <c r="I67" s="38">
        <f>IF(ISBLANK('Score Sheet (ENTER DATA)'!K255),"",'Score Sheet (ENTER DATA)'!I255)</f>
        <v>6</v>
      </c>
      <c r="J67" s="38">
        <f>IF(ISBLANK('Score Sheet (ENTER DATA)'!L255),"",'Score Sheet (ENTER DATA)'!J255)</f>
        <v>5</v>
      </c>
      <c r="K67" s="38">
        <f>IF(ISBLANK('Score Sheet (ENTER DATA)'!M255),"",'Score Sheet (ENTER DATA)'!K255)</f>
        <v>5</v>
      </c>
      <c r="L67" s="38">
        <f>IF(ISBLANK('Score Sheet (ENTER DATA)'!N255),"",'Score Sheet (ENTER DATA)'!L255)</f>
        <v>4</v>
      </c>
      <c r="M67" s="48">
        <f>IF(ISBLANK('Score Sheet (ENTER DATA)'!O255),"",'Score Sheet (ENTER DATA)'!M255)</f>
        <v>45</v>
      </c>
      <c r="N67" s="38">
        <f>IF(ISBLANK('Score Sheet (ENTER DATA)'!P255),"",'Score Sheet (ENTER DATA)'!N255)</f>
        <v>5</v>
      </c>
      <c r="O67" s="38">
        <f>IF(ISBLANK('Score Sheet (ENTER DATA)'!Q255),"",'Score Sheet (ENTER DATA)'!O255)</f>
        <v>5</v>
      </c>
      <c r="P67" s="38">
        <f>IF(ISBLANK('Score Sheet (ENTER DATA)'!R255),"",'Score Sheet (ENTER DATA)'!P255)</f>
        <v>3</v>
      </c>
      <c r="Q67" s="38">
        <f>IF(ISBLANK('Score Sheet (ENTER DATA)'!S255),"",'Score Sheet (ENTER DATA)'!Q255)</f>
        <v>6</v>
      </c>
      <c r="R67" s="38">
        <f>IF(ISBLANK('Score Sheet (ENTER DATA)'!T255),"",'Score Sheet (ENTER DATA)'!R255)</f>
        <v>6</v>
      </c>
      <c r="S67" s="38">
        <f>IF(ISBLANK('Score Sheet (ENTER DATA)'!U255),"",'Score Sheet (ENTER DATA)'!S255)</f>
        <v>5</v>
      </c>
      <c r="T67" s="38">
        <f>IF(ISBLANK('Score Sheet (ENTER DATA)'!V255),"",'Score Sheet (ENTER DATA)'!T255)</f>
        <v>3</v>
      </c>
      <c r="U67" s="38">
        <f>IF(ISBLANK('Score Sheet (ENTER DATA)'!W255),"",'Score Sheet (ENTER DATA)'!U255)</f>
        <v>6</v>
      </c>
      <c r="V67" s="38">
        <f>IF(ISBLANK('Score Sheet (ENTER DATA)'!X255),"",'Score Sheet (ENTER DATA)'!V255)</f>
        <v>5</v>
      </c>
      <c r="W67" s="53">
        <f>IF(ISBLANK('Score Sheet (ENTER DATA)'!Y255),"",'Score Sheet (ENTER DATA)'!W255)</f>
        <v>44</v>
      </c>
      <c r="X67" s="55">
        <f>IF(ISBLANK('Score Sheet (ENTER DATA)'!Z255),"",'Score Sheet (ENTER DATA)'!X255)</f>
        <v>89</v>
      </c>
      <c r="Y67" s="38">
        <f>IF(ISBLANK('Score Sheet (ENTER DATA)'!AA255),"",'Score Sheet (ENTER DATA)'!Y255)</f>
        <v>44</v>
      </c>
      <c r="Z67" s="38">
        <f>IF(ISBLANK('Score Sheet (ENTER DATA)'!AB255),"",'Score Sheet (ENTER DATA)'!Z255)</f>
        <v>31</v>
      </c>
      <c r="AA67" s="38">
        <f>IF(ISBLANK('Score Sheet (ENTER DATA)'!AC255),"",'Score Sheet (ENTER DATA)'!AA255)</f>
        <v>14</v>
      </c>
      <c r="AB67" s="38">
        <f>IF(ISBLANK('Score Sheet (ENTER DATA)'!AD255),"",'Score Sheet (ENTER DATA)'!AB255)</f>
        <v>5</v>
      </c>
      <c r="AC67" s="38">
        <f>IF(ISBLANK('Score Sheet (ENTER DATA)'!AE255),"",'Score Sheet (ENTER DATA)'!AC255)</f>
        <v>45</v>
      </c>
      <c r="AD67" s="38">
        <f>IF(ISBLANK('Score Sheet (ENTER DATA)'!AF255),"",'Score Sheet (ENTER DATA)'!AD255)</f>
        <v>30</v>
      </c>
      <c r="AE67" s="38">
        <f>IF(ISBLANK('Score Sheet (ENTER DATA)'!AE255),"",'Score Sheet (ENTER DATA)'!AE255)</f>
        <v>14</v>
      </c>
      <c r="AF67" s="38">
        <f>IF(ISBLANK('Score Sheet (ENTER DATA)'!AF255),"",'Score Sheet (ENTER DATA)'!AF255)</f>
        <v>4</v>
      </c>
      <c r="AG67" s="24"/>
    </row>
    <row r="68" ht="14.25" customHeight="1">
      <c r="A68" s="121" t="str">
        <f>IF(ISBLANK('Score Sheet (ENTER DATA)'!C204),"",'Score Sheet (ENTER DATA)'!A204)</f>
        <v>RC</v>
      </c>
      <c r="B68" s="38">
        <f>IF(ISBLANK('Score Sheet (ENTER DATA)'!C204),"",'Score Sheet (ENTER DATA)'!B204)</f>
        <v>5</v>
      </c>
      <c r="C68" s="40" t="str">
        <f>IF(ISBLANK('Score Sheet (ENTER DATA)'!C204),"",'Score Sheet (ENTER DATA)'!C204)</f>
        <v>Brayden Lopiccolo</v>
      </c>
      <c r="D68" s="38">
        <f>IF(ISBLANK('Score Sheet (ENTER DATA)'!D204),"",'Score Sheet (ENTER DATA)'!D204)</f>
        <v>5</v>
      </c>
      <c r="E68" s="38">
        <f>IF(ISBLANK('Score Sheet (ENTER DATA)'!E204),"",'Score Sheet (ENTER DATA)'!E204)</f>
        <v>6</v>
      </c>
      <c r="F68" s="38">
        <f>IF(ISBLANK('Score Sheet (ENTER DATA)'!F204),"",'Score Sheet (ENTER DATA)'!F204)</f>
        <v>5</v>
      </c>
      <c r="G68" s="38">
        <f>IF(ISBLANK('Score Sheet (ENTER DATA)'!G204),"",'Score Sheet (ENTER DATA)'!G204)</f>
        <v>5</v>
      </c>
      <c r="H68" s="38">
        <f>IF(ISBLANK('Score Sheet (ENTER DATA)'!H204),"",'Score Sheet (ENTER DATA)'!H204)</f>
        <v>4</v>
      </c>
      <c r="I68" s="38">
        <f>IF(ISBLANK('Score Sheet (ENTER DATA)'!I204),"",'Score Sheet (ENTER DATA)'!I204)</f>
        <v>5</v>
      </c>
      <c r="J68" s="38">
        <f>IF(ISBLANK('Score Sheet (ENTER DATA)'!J204),"",'Score Sheet (ENTER DATA)'!J204)</f>
        <v>5</v>
      </c>
      <c r="K68" s="38">
        <f>IF(ISBLANK('Score Sheet (ENTER DATA)'!K204),"",'Score Sheet (ENTER DATA)'!K204)</f>
        <v>5</v>
      </c>
      <c r="L68" s="38">
        <f>IF(ISBLANK('Score Sheet (ENTER DATA)'!L204),"",'Score Sheet (ENTER DATA)'!L204)</f>
        <v>4</v>
      </c>
      <c r="M68" s="48">
        <f>IF('Score Sheet (ENTER DATA)'!M204=0,"",'Score Sheet (ENTER DATA)'!M204)</f>
        <v>44</v>
      </c>
      <c r="N68" s="38">
        <f>IF(ISBLANK('Score Sheet (ENTER DATA)'!N204),"",'Score Sheet (ENTER DATA)'!N204)</f>
        <v>4</v>
      </c>
      <c r="O68" s="38">
        <f>IF(ISBLANK('Score Sheet (ENTER DATA)'!O204),"",'Score Sheet (ENTER DATA)'!O204)</f>
        <v>4</v>
      </c>
      <c r="P68" s="38">
        <f>IF(ISBLANK('Score Sheet (ENTER DATA)'!P204),"",'Score Sheet (ENTER DATA)'!P204)</f>
        <v>3</v>
      </c>
      <c r="Q68" s="38">
        <f>IF(ISBLANK('Score Sheet (ENTER DATA)'!Q204),"",'Score Sheet (ENTER DATA)'!Q204)</f>
        <v>5</v>
      </c>
      <c r="R68" s="38">
        <f>IF(ISBLANK('Score Sheet (ENTER DATA)'!R204),"",'Score Sheet (ENTER DATA)'!R204)</f>
        <v>7</v>
      </c>
      <c r="S68" s="38">
        <f>IF(ISBLANK('Score Sheet (ENTER DATA)'!S204),"",'Score Sheet (ENTER DATA)'!S204)</f>
        <v>6</v>
      </c>
      <c r="T68" s="38">
        <f>IF(ISBLANK('Score Sheet (ENTER DATA)'!T204),"",'Score Sheet (ENTER DATA)'!T204)</f>
        <v>5</v>
      </c>
      <c r="U68" s="38">
        <f>IF(ISBLANK('Score Sheet (ENTER DATA)'!U204),"",'Score Sheet (ENTER DATA)'!U204)</f>
        <v>6</v>
      </c>
      <c r="V68" s="38">
        <f>IF(ISBLANK('Score Sheet (ENTER DATA)'!V204),"",'Score Sheet (ENTER DATA)'!V204)</f>
        <v>5</v>
      </c>
      <c r="W68" s="53">
        <f>IF('Score Sheet (ENTER DATA)'!W204=0,"",'Score Sheet (ENTER DATA)'!W204)</f>
        <v>45</v>
      </c>
      <c r="X68" s="55">
        <f>IF('Score Sheet (ENTER DATA)'!X204=0,"",'Score Sheet (ENTER DATA)'!X204)</f>
        <v>89</v>
      </c>
      <c r="Y68" s="38">
        <f>IF('Score Sheet (ENTER DATA)'!Y204=0,"",'Score Sheet (ENTER DATA)'!Y204)</f>
        <v>45</v>
      </c>
      <c r="Z68" s="38">
        <f>IF('Score Sheet (ENTER DATA)'!Z204=0,"",'Score Sheet (ENTER DATA)'!Z204)</f>
        <v>34</v>
      </c>
      <c r="AA68" s="38">
        <f>IF('Score Sheet (ENTER DATA)'!AA204=0,"",'Score Sheet (ENTER DATA)'!AA204)</f>
        <v>16</v>
      </c>
      <c r="AB68" s="38">
        <f>IF('Score Sheet (ENTER DATA)'!AB204=0,"",'Score Sheet (ENTER DATA)'!AB204)</f>
        <v>5</v>
      </c>
      <c r="AC68" s="38">
        <f>IF('Score Sheet (ENTER DATA)'!AC204=0,"",'Score Sheet (ENTER DATA)'!AC204)</f>
        <v>44</v>
      </c>
      <c r="AD68" s="38">
        <f>IF('Score Sheet (ENTER DATA)'!AD204=0,"",'Score Sheet (ENTER DATA)'!AD204)</f>
        <v>28</v>
      </c>
      <c r="AE68" s="38">
        <f>IF('Score Sheet (ENTER DATA)'!AE204=0,"",'Score Sheet (ENTER DATA)'!AE204)</f>
        <v>14</v>
      </c>
      <c r="AF68" s="38">
        <f>IF('Score Sheet (ENTER DATA)'!AF204=0,"",'Score Sheet (ENTER DATA)'!AF204)</f>
        <v>4</v>
      </c>
      <c r="AG68" s="143"/>
    </row>
    <row r="69" ht="14.25" customHeight="1">
      <c r="A69" s="96" t="str">
        <f>IF(ISBLANK('Score Sheet (ENTER DATA)'!C220),"",'Score Sheet (ENTER DATA)'!A220)</f>
        <v>WW</v>
      </c>
      <c r="B69" s="98">
        <f>IF(ISBLANK('Score Sheet (ENTER DATA)'!C220),"",'Score Sheet (ENTER DATA)'!B220)</f>
        <v>3</v>
      </c>
      <c r="C69" s="101" t="str">
        <f>IF(ISBLANK('Score Sheet (ENTER DATA)'!C220),"",'Score Sheet (ENTER DATA)'!C220)</f>
        <v>Alec Joerg</v>
      </c>
      <c r="D69" s="98">
        <f>IF(ISBLANK('Score Sheet (ENTER DATA)'!D220),"",'Score Sheet (ENTER DATA)'!D220)</f>
        <v>6</v>
      </c>
      <c r="E69" s="98">
        <f>IF(ISBLANK('Score Sheet (ENTER DATA)'!E220),"",'Score Sheet (ENTER DATA)'!E220)</f>
        <v>5</v>
      </c>
      <c r="F69" s="98">
        <f>IF(ISBLANK('Score Sheet (ENTER DATA)'!F220),"",'Score Sheet (ENTER DATA)'!F220)</f>
        <v>4</v>
      </c>
      <c r="G69" s="98">
        <f>IF(ISBLANK('Score Sheet (ENTER DATA)'!G220),"",'Score Sheet (ENTER DATA)'!G220)</f>
        <v>4</v>
      </c>
      <c r="H69" s="98">
        <f>IF(ISBLANK('Score Sheet (ENTER DATA)'!H220),"",'Score Sheet (ENTER DATA)'!H220)</f>
        <v>4</v>
      </c>
      <c r="I69" s="98">
        <f>IF(ISBLANK('Score Sheet (ENTER DATA)'!I220),"",'Score Sheet (ENTER DATA)'!I220)</f>
        <v>7</v>
      </c>
      <c r="J69" s="98">
        <f>IF(ISBLANK('Score Sheet (ENTER DATA)'!J220),"",'Score Sheet (ENTER DATA)'!J220)</f>
        <v>5</v>
      </c>
      <c r="K69" s="98">
        <f>IF(ISBLANK('Score Sheet (ENTER DATA)'!K220),"",'Score Sheet (ENTER DATA)'!K220)</f>
        <v>5</v>
      </c>
      <c r="L69" s="98">
        <f>IF(ISBLANK('Score Sheet (ENTER DATA)'!L220),"",'Score Sheet (ENTER DATA)'!L220)</f>
        <v>3</v>
      </c>
      <c r="M69" s="107">
        <f>IF(ISBLANK('Score Sheet (ENTER DATA)'!M220),"",'Score Sheet (ENTER DATA)'!M220)</f>
        <v>43</v>
      </c>
      <c r="N69" s="98">
        <f>IF(ISBLANK('Score Sheet (ENTER DATA)'!N220),"",'Score Sheet (ENTER DATA)'!N220)</f>
        <v>6</v>
      </c>
      <c r="O69" s="98">
        <f>IF(ISBLANK('Score Sheet (ENTER DATA)'!O220),"",'Score Sheet (ENTER DATA)'!O220)</f>
        <v>5</v>
      </c>
      <c r="P69" s="98">
        <f>IF(ISBLANK('Score Sheet (ENTER DATA)'!P220),"",'Score Sheet (ENTER DATA)'!P220)</f>
        <v>4</v>
      </c>
      <c r="Q69" s="98">
        <f>IF(ISBLANK('Score Sheet (ENTER DATA)'!Q220),"",'Score Sheet (ENTER DATA)'!Q220)</f>
        <v>6</v>
      </c>
      <c r="R69" s="98">
        <f>IF(ISBLANK('Score Sheet (ENTER DATA)'!R220),"",'Score Sheet (ENTER DATA)'!R220)</f>
        <v>6</v>
      </c>
      <c r="S69" s="98">
        <f>IF(ISBLANK('Score Sheet (ENTER DATA)'!S220),"",'Score Sheet (ENTER DATA)'!S220)</f>
        <v>4</v>
      </c>
      <c r="T69" s="98">
        <f>IF(ISBLANK('Score Sheet (ENTER DATA)'!T220),"",'Score Sheet (ENTER DATA)'!T220)</f>
        <v>4</v>
      </c>
      <c r="U69" s="98">
        <f>IF(ISBLANK('Score Sheet (ENTER DATA)'!U220),"",'Score Sheet (ENTER DATA)'!U220)</f>
        <v>5</v>
      </c>
      <c r="V69" s="98">
        <f>IF(ISBLANK('Score Sheet (ENTER DATA)'!V220),"",'Score Sheet (ENTER DATA)'!V220)</f>
        <v>6</v>
      </c>
      <c r="W69" s="112">
        <f>IF(ISBLANK('Score Sheet (ENTER DATA)'!W220),"",'Score Sheet (ENTER DATA)'!W220)</f>
        <v>46</v>
      </c>
      <c r="X69" s="114">
        <f>IF(ISBLANK('Score Sheet (ENTER DATA)'!X220),"",'Score Sheet (ENTER DATA)'!X220)</f>
        <v>89</v>
      </c>
      <c r="Y69" s="98">
        <f>IF(ISBLANK('Score Sheet (ENTER DATA)'!Y220),"",'Score Sheet (ENTER DATA)'!Y220)</f>
        <v>46</v>
      </c>
      <c r="Z69" s="98">
        <f>IF(ISBLANK('Score Sheet (ENTER DATA)'!Z220),"",'Score Sheet (ENTER DATA)'!Z220)</f>
        <v>31</v>
      </c>
      <c r="AA69" s="98">
        <f>IF(ISBLANK('Score Sheet (ENTER DATA)'!AA220),"",'Score Sheet (ENTER DATA)'!AA220)</f>
        <v>15</v>
      </c>
      <c r="AB69" s="98">
        <f>IF(ISBLANK('Score Sheet (ENTER DATA)'!AB220),"",'Score Sheet (ENTER DATA)'!AB220)</f>
        <v>6</v>
      </c>
      <c r="AC69" s="98">
        <f>IF(ISBLANK('Score Sheet (ENTER DATA)'!AC220),"",'Score Sheet (ENTER DATA)'!AC220)</f>
        <v>43</v>
      </c>
      <c r="AD69" s="98">
        <f>IF(ISBLANK('Score Sheet (ENTER DATA)'!AD220),"",'Score Sheet (ENTER DATA)'!AD220)</f>
        <v>28</v>
      </c>
      <c r="AE69" s="98">
        <f>IF(ISBLANK('Score Sheet (ENTER DATA)'!AE220),"",'Score Sheet (ENTER DATA)'!AE220)</f>
        <v>13</v>
      </c>
      <c r="AF69" s="98">
        <f>IF(ISBLANK('Score Sheet (ENTER DATA)'!AF220),"",'Score Sheet (ENTER DATA)'!AF220)</f>
        <v>3</v>
      </c>
      <c r="AG69" s="158"/>
    </row>
    <row r="70" ht="14.25" customHeight="1">
      <c r="A70" s="200" t="str">
        <f>IF(ISBLANK('Score Sheet (ENTER DATA)'!C66),"",'Score Sheet (ENTER DATA)'!A66)</f>
        <v>GREN</v>
      </c>
      <c r="B70" s="38">
        <f>IF(ISBLANK('Score Sheet (ENTER DATA)'!C66),"",'Score Sheet (ENTER DATA)'!B66)</f>
        <v>2</v>
      </c>
      <c r="C70" s="40" t="str">
        <f>IF(ISBLANK('Score Sheet (ENTER DATA)'!C66),"",'Score Sheet (ENTER DATA)'!C66)</f>
        <v>Josh Warner</v>
      </c>
      <c r="D70" s="38">
        <f>IF(ISBLANK('Score Sheet (ENTER DATA)'!D66),"",'Score Sheet (ENTER DATA)'!D66)</f>
        <v>4</v>
      </c>
      <c r="E70" s="38">
        <f>IF(ISBLANK('Score Sheet (ENTER DATA)'!E66),"",'Score Sheet (ENTER DATA)'!E66)</f>
        <v>6</v>
      </c>
      <c r="F70" s="38">
        <f>IF(ISBLANK('Score Sheet (ENTER DATA)'!F66),"",'Score Sheet (ENTER DATA)'!F66)</f>
        <v>6</v>
      </c>
      <c r="G70" s="38">
        <f>IF(ISBLANK('Score Sheet (ENTER DATA)'!G66),"",'Score Sheet (ENTER DATA)'!G66)</f>
        <v>6</v>
      </c>
      <c r="H70" s="38">
        <f>IF(ISBLANK('Score Sheet (ENTER DATA)'!H66),"",'Score Sheet (ENTER DATA)'!H66)</f>
        <v>5</v>
      </c>
      <c r="I70" s="38">
        <f>IF(ISBLANK('Score Sheet (ENTER DATA)'!I66),"",'Score Sheet (ENTER DATA)'!I66)</f>
        <v>5</v>
      </c>
      <c r="J70" s="38">
        <f>IF(ISBLANK('Score Sheet (ENTER DATA)'!J66),"",'Score Sheet (ENTER DATA)'!J66)</f>
        <v>5</v>
      </c>
      <c r="K70" s="38">
        <f>IF(ISBLANK('Score Sheet (ENTER DATA)'!K66),"",'Score Sheet (ENTER DATA)'!K66)</f>
        <v>5</v>
      </c>
      <c r="L70" s="38">
        <f>IF(ISBLANK('Score Sheet (ENTER DATA)'!L66),"",'Score Sheet (ENTER DATA)'!L66)</f>
        <v>5</v>
      </c>
      <c r="M70" s="48">
        <f>IF('Score Sheet (ENTER DATA)'!M66=0,"",'Score Sheet (ENTER DATA)'!M66)</f>
        <v>47</v>
      </c>
      <c r="N70" s="38">
        <f>IF(ISBLANK('Score Sheet (ENTER DATA)'!N66),"",'Score Sheet (ENTER DATA)'!N66)</f>
        <v>5</v>
      </c>
      <c r="O70" s="38">
        <f>IF(ISBLANK('Score Sheet (ENTER DATA)'!O66),"",'Score Sheet (ENTER DATA)'!O66)</f>
        <v>4</v>
      </c>
      <c r="P70" s="38">
        <f>IF(ISBLANK('Score Sheet (ENTER DATA)'!P66),"",'Score Sheet (ENTER DATA)'!P66)</f>
        <v>4</v>
      </c>
      <c r="Q70" s="38">
        <f>IF(ISBLANK('Score Sheet (ENTER DATA)'!Q66),"",'Score Sheet (ENTER DATA)'!Q66)</f>
        <v>4</v>
      </c>
      <c r="R70" s="38">
        <f>IF(ISBLANK('Score Sheet (ENTER DATA)'!R66),"",'Score Sheet (ENTER DATA)'!R66)</f>
        <v>6</v>
      </c>
      <c r="S70" s="38">
        <f>IF(ISBLANK('Score Sheet (ENTER DATA)'!S66),"",'Score Sheet (ENTER DATA)'!S66)</f>
        <v>5</v>
      </c>
      <c r="T70" s="38">
        <f>IF(ISBLANK('Score Sheet (ENTER DATA)'!T66),"",'Score Sheet (ENTER DATA)'!T66)</f>
        <v>5</v>
      </c>
      <c r="U70" s="38">
        <f>IF(ISBLANK('Score Sheet (ENTER DATA)'!U66),"",'Score Sheet (ENTER DATA)'!U66)</f>
        <v>6</v>
      </c>
      <c r="V70" s="38">
        <f>IF(ISBLANK('Score Sheet (ENTER DATA)'!V66),"",'Score Sheet (ENTER DATA)'!V66)</f>
        <v>4</v>
      </c>
      <c r="W70" s="53">
        <f>IF('Score Sheet (ENTER DATA)'!W66=0,"",'Score Sheet (ENTER DATA)'!W66)</f>
        <v>43</v>
      </c>
      <c r="X70" s="55">
        <f>IF('Score Sheet (ENTER DATA)'!X66=0,"",'Score Sheet (ENTER DATA)'!X66)</f>
        <v>90</v>
      </c>
      <c r="Y70" s="38">
        <f>IF('Score Sheet (ENTER DATA)'!Y66=0,"",'Score Sheet (ENTER DATA)'!Y66)</f>
        <v>43</v>
      </c>
      <c r="Z70" s="38">
        <f>IF('Score Sheet (ENTER DATA)'!Z66=0,"",'Score Sheet (ENTER DATA)'!Z66)</f>
        <v>30</v>
      </c>
      <c r="AA70" s="38">
        <f>IF('Score Sheet (ENTER DATA)'!AA66=0,"",'Score Sheet (ENTER DATA)'!AA66)</f>
        <v>15</v>
      </c>
      <c r="AB70" s="38">
        <f>IF('Score Sheet (ENTER DATA)'!AB66=0,"",'Score Sheet (ENTER DATA)'!AB66)</f>
        <v>4</v>
      </c>
      <c r="AC70" s="38">
        <f>IF('Score Sheet (ENTER DATA)'!AC66=0,"",'Score Sheet (ENTER DATA)'!AC66)</f>
        <v>47</v>
      </c>
      <c r="AD70" s="38">
        <f>IF('Score Sheet (ENTER DATA)'!AD66=0,"",'Score Sheet (ENTER DATA)'!AD66)</f>
        <v>31</v>
      </c>
      <c r="AE70" s="38">
        <f>IF('Score Sheet (ENTER DATA)'!AE66=0,"",'Score Sheet (ENTER DATA)'!AE66)</f>
        <v>15</v>
      </c>
      <c r="AF70" s="38">
        <f>IF('Score Sheet (ENTER DATA)'!AF66=0,"",'Score Sheet (ENTER DATA)'!AF66)</f>
        <v>5</v>
      </c>
      <c r="AG70" s="148"/>
    </row>
    <row r="71" ht="14.25" customHeight="1">
      <c r="A71" s="71" t="str">
        <f>IF(ISBLANK('Score Sheet (ENTER DATA)'!C74),"",'Score Sheet (ENTER DATA)'!A74)</f>
        <v>WAUN</v>
      </c>
      <c r="B71" s="38">
        <f>IF(ISBLANK('Score Sheet (ENTER DATA)'!C74),"",'Score Sheet (ENTER DATA)'!B74)</f>
        <v>1</v>
      </c>
      <c r="C71" s="40" t="str">
        <f>IF(ISBLANK('Score Sheet (ENTER DATA)'!C74),"",'Score Sheet (ENTER DATA)'!C74)</f>
        <v>Andrew Hasik</v>
      </c>
      <c r="D71" s="38">
        <f>IF(ISBLANK('Score Sheet (ENTER DATA)'!D74),"",'Score Sheet (ENTER DATA)'!D74)</f>
        <v>5</v>
      </c>
      <c r="E71" s="38">
        <f>IF(ISBLANK('Score Sheet (ENTER DATA)'!E74),"",'Score Sheet (ENTER DATA)'!E74)</f>
        <v>6</v>
      </c>
      <c r="F71" s="38">
        <f>IF(ISBLANK('Score Sheet (ENTER DATA)'!F74),"",'Score Sheet (ENTER DATA)'!F74)</f>
        <v>4</v>
      </c>
      <c r="G71" s="38">
        <f>IF(ISBLANK('Score Sheet (ENTER DATA)'!G74),"",'Score Sheet (ENTER DATA)'!G74)</f>
        <v>5</v>
      </c>
      <c r="H71" s="38">
        <f>IF(ISBLANK('Score Sheet (ENTER DATA)'!H74),"",'Score Sheet (ENTER DATA)'!H74)</f>
        <v>4</v>
      </c>
      <c r="I71" s="38">
        <f>IF(ISBLANK('Score Sheet (ENTER DATA)'!I74),"",'Score Sheet (ENTER DATA)'!I74)</f>
        <v>4</v>
      </c>
      <c r="J71" s="38">
        <f>IF(ISBLANK('Score Sheet (ENTER DATA)'!J74),"",'Score Sheet (ENTER DATA)'!J74)</f>
        <v>6</v>
      </c>
      <c r="K71" s="38">
        <f>IF(ISBLANK('Score Sheet (ENTER DATA)'!K74),"",'Score Sheet (ENTER DATA)'!K74)</f>
        <v>7</v>
      </c>
      <c r="L71" s="38">
        <f>IF(ISBLANK('Score Sheet (ENTER DATA)'!L74),"",'Score Sheet (ENTER DATA)'!L74)</f>
        <v>5</v>
      </c>
      <c r="M71" s="48">
        <f>IF('Score Sheet (ENTER DATA)'!M74=0,"",'Score Sheet (ENTER DATA)'!M74)</f>
        <v>46</v>
      </c>
      <c r="N71" s="38">
        <f>IF(ISBLANK('Score Sheet (ENTER DATA)'!N74),"",'Score Sheet (ENTER DATA)'!N74)</f>
        <v>5</v>
      </c>
      <c r="O71" s="38">
        <f>IF(ISBLANK('Score Sheet (ENTER DATA)'!O74),"",'Score Sheet (ENTER DATA)'!O74)</f>
        <v>5</v>
      </c>
      <c r="P71" s="38">
        <f>IF(ISBLANK('Score Sheet (ENTER DATA)'!P74),"",'Score Sheet (ENTER DATA)'!P74)</f>
        <v>3</v>
      </c>
      <c r="Q71" s="38">
        <f>IF(ISBLANK('Score Sheet (ENTER DATA)'!Q74),"",'Score Sheet (ENTER DATA)'!Q74)</f>
        <v>6</v>
      </c>
      <c r="R71" s="38">
        <f>IF(ISBLANK('Score Sheet (ENTER DATA)'!R74),"",'Score Sheet (ENTER DATA)'!R74)</f>
        <v>6</v>
      </c>
      <c r="S71" s="38">
        <f>IF(ISBLANK('Score Sheet (ENTER DATA)'!S74),"",'Score Sheet (ENTER DATA)'!S74)</f>
        <v>5</v>
      </c>
      <c r="T71" s="38">
        <f>IF(ISBLANK('Score Sheet (ENTER DATA)'!T74),"",'Score Sheet (ENTER DATA)'!T74)</f>
        <v>4</v>
      </c>
      <c r="U71" s="38">
        <f>IF(ISBLANK('Score Sheet (ENTER DATA)'!U74),"",'Score Sheet (ENTER DATA)'!U74)</f>
        <v>6</v>
      </c>
      <c r="V71" s="38">
        <f>IF(ISBLANK('Score Sheet (ENTER DATA)'!V74),"",'Score Sheet (ENTER DATA)'!V74)</f>
        <v>4</v>
      </c>
      <c r="W71" s="53">
        <f>IF('Score Sheet (ENTER DATA)'!W74=0,"",'Score Sheet (ENTER DATA)'!W74)</f>
        <v>44</v>
      </c>
      <c r="X71" s="55">
        <f>IF('Score Sheet (ENTER DATA)'!X74=0,"",'Score Sheet (ENTER DATA)'!X74)</f>
        <v>90</v>
      </c>
      <c r="Y71" s="38">
        <f>IF('Score Sheet (ENTER DATA)'!Y74=0,"",'Score Sheet (ENTER DATA)'!Y74)</f>
        <v>44</v>
      </c>
      <c r="Z71" s="38">
        <f>IF('Score Sheet (ENTER DATA)'!Z74=0,"",'Score Sheet (ENTER DATA)'!Z74)</f>
        <v>31</v>
      </c>
      <c r="AA71" s="38">
        <f>IF('Score Sheet (ENTER DATA)'!AA74=0,"",'Score Sheet (ENTER DATA)'!AA74)</f>
        <v>14</v>
      </c>
      <c r="AB71" s="38">
        <f>IF('Score Sheet (ENTER DATA)'!AB74=0,"",'Score Sheet (ENTER DATA)'!AB74)</f>
        <v>4</v>
      </c>
      <c r="AC71" s="38">
        <f>IF('Score Sheet (ENTER DATA)'!AC74=0,"",'Score Sheet (ENTER DATA)'!AC74)</f>
        <v>46</v>
      </c>
      <c r="AD71" s="38">
        <f>IF('Score Sheet (ENTER DATA)'!AD74=0,"",'Score Sheet (ENTER DATA)'!AD74)</f>
        <v>31</v>
      </c>
      <c r="AE71" s="38">
        <f>IF('Score Sheet (ENTER DATA)'!AE74=0,"",'Score Sheet (ENTER DATA)'!AE74)</f>
        <v>18</v>
      </c>
      <c r="AF71" s="38">
        <f>IF('Score Sheet (ENTER DATA)'!AF74=0,"",'Score Sheet (ENTER DATA)'!AF74)</f>
        <v>5</v>
      </c>
      <c r="AG71" s="155"/>
    </row>
    <row r="72" ht="14.25" customHeight="1">
      <c r="A72" s="173" t="str">
        <f>IF(ISBLANK('Score Sheet (ENTER DATA)'!C166),"",'Score Sheet (ENTER DATA)'!A166)</f>
        <v>OCN</v>
      </c>
      <c r="B72" s="38">
        <f>IF(ISBLANK('Score Sheet (ENTER DATA)'!C166),"",'Score Sheet (ENTER DATA)'!B166)</f>
        <v>3</v>
      </c>
      <c r="C72" s="40" t="str">
        <f>IF(ISBLANK('Score Sheet (ENTER DATA)'!C166),"",'Score Sheet (ENTER DATA)'!C166)</f>
        <v>Travis Cooke</v>
      </c>
      <c r="D72" s="38">
        <f>IF(ISBLANK('Score Sheet (ENTER DATA)'!D166),"",'Score Sheet (ENTER DATA)'!D166)</f>
        <v>4</v>
      </c>
      <c r="E72" s="38">
        <f>IF(ISBLANK('Score Sheet (ENTER DATA)'!E166),"",'Score Sheet (ENTER DATA)'!E166)</f>
        <v>6</v>
      </c>
      <c r="F72" s="38">
        <f>IF(ISBLANK('Score Sheet (ENTER DATA)'!F166),"",'Score Sheet (ENTER DATA)'!F166)</f>
        <v>7</v>
      </c>
      <c r="G72" s="38">
        <f>IF(ISBLANK('Score Sheet (ENTER DATA)'!G166),"",'Score Sheet (ENTER DATA)'!G166)</f>
        <v>5</v>
      </c>
      <c r="H72" s="38">
        <f>IF(ISBLANK('Score Sheet (ENTER DATA)'!H166),"",'Score Sheet (ENTER DATA)'!H166)</f>
        <v>4</v>
      </c>
      <c r="I72" s="38">
        <f>IF(ISBLANK('Score Sheet (ENTER DATA)'!I166),"",'Score Sheet (ENTER DATA)'!I166)</f>
        <v>5</v>
      </c>
      <c r="J72" s="38">
        <f>IF(ISBLANK('Score Sheet (ENTER DATA)'!J166),"",'Score Sheet (ENTER DATA)'!J166)</f>
        <v>6</v>
      </c>
      <c r="K72" s="38">
        <f>IF(ISBLANK('Score Sheet (ENTER DATA)'!K166),"",'Score Sheet (ENTER DATA)'!K166)</f>
        <v>4</v>
      </c>
      <c r="L72" s="38">
        <f>IF(ISBLANK('Score Sheet (ENTER DATA)'!L166),"",'Score Sheet (ENTER DATA)'!L166)</f>
        <v>5</v>
      </c>
      <c r="M72" s="48">
        <f>IF('Score Sheet (ENTER DATA)'!M166=0,"",'Score Sheet (ENTER DATA)'!M166)</f>
        <v>46</v>
      </c>
      <c r="N72" s="38">
        <f>IF(ISBLANK('Score Sheet (ENTER DATA)'!N166),"",'Score Sheet (ENTER DATA)'!N166)</f>
        <v>5</v>
      </c>
      <c r="O72" s="38">
        <f>IF(ISBLANK('Score Sheet (ENTER DATA)'!O166),"",'Score Sheet (ENTER DATA)'!O166)</f>
        <v>5</v>
      </c>
      <c r="P72" s="38">
        <f>IF(ISBLANK('Score Sheet (ENTER DATA)'!P166),"",'Score Sheet (ENTER DATA)'!P166)</f>
        <v>3</v>
      </c>
      <c r="Q72" s="38">
        <f>IF(ISBLANK('Score Sheet (ENTER DATA)'!Q166),"",'Score Sheet (ENTER DATA)'!Q166)</f>
        <v>5</v>
      </c>
      <c r="R72" s="38">
        <f>IF(ISBLANK('Score Sheet (ENTER DATA)'!R166),"",'Score Sheet (ENTER DATA)'!R166)</f>
        <v>5</v>
      </c>
      <c r="S72" s="38">
        <f>IF(ISBLANK('Score Sheet (ENTER DATA)'!S166),"",'Score Sheet (ENTER DATA)'!S166)</f>
        <v>6</v>
      </c>
      <c r="T72" s="38">
        <f>IF(ISBLANK('Score Sheet (ENTER DATA)'!T166),"",'Score Sheet (ENTER DATA)'!T166)</f>
        <v>4</v>
      </c>
      <c r="U72" s="38">
        <f>IF(ISBLANK('Score Sheet (ENTER DATA)'!U166),"",'Score Sheet (ENTER DATA)'!U166)</f>
        <v>6</v>
      </c>
      <c r="V72" s="38">
        <f>IF(ISBLANK('Score Sheet (ENTER DATA)'!V166),"",'Score Sheet (ENTER DATA)'!V166)</f>
        <v>5</v>
      </c>
      <c r="W72" s="53">
        <f>IF('Score Sheet (ENTER DATA)'!W166=0,"",'Score Sheet (ENTER DATA)'!W166)</f>
        <v>44</v>
      </c>
      <c r="X72" s="55">
        <f>IF('Score Sheet (ENTER DATA)'!X166=0,"",'Score Sheet (ENTER DATA)'!X166)</f>
        <v>90</v>
      </c>
      <c r="Y72" s="38">
        <f>IF('Score Sheet (ENTER DATA)'!Y166=0,"",'Score Sheet (ENTER DATA)'!Y166)</f>
        <v>44</v>
      </c>
      <c r="Z72" s="38">
        <f>IF('Score Sheet (ENTER DATA)'!Z166=0,"",'Score Sheet (ENTER DATA)'!Z166)</f>
        <v>31</v>
      </c>
      <c r="AA72" s="38">
        <f>IF('Score Sheet (ENTER DATA)'!AA166=0,"",'Score Sheet (ENTER DATA)'!AA166)</f>
        <v>15</v>
      </c>
      <c r="AB72" s="38">
        <f>IF('Score Sheet (ENTER DATA)'!AB166=0,"",'Score Sheet (ENTER DATA)'!AB166)</f>
        <v>5</v>
      </c>
      <c r="AC72" s="38">
        <f>IF('Score Sheet (ENTER DATA)'!AC166=0,"",'Score Sheet (ENTER DATA)'!AC166)</f>
        <v>46</v>
      </c>
      <c r="AD72" s="38">
        <f>IF('Score Sheet (ENTER DATA)'!AD166=0,"",'Score Sheet (ENTER DATA)'!AD166)</f>
        <v>29</v>
      </c>
      <c r="AE72" s="38">
        <f>IF('Score Sheet (ENTER DATA)'!AE166=0,"",'Score Sheet (ENTER DATA)'!AE166)</f>
        <v>15</v>
      </c>
      <c r="AF72" s="38">
        <f>IF('Score Sheet (ENTER DATA)'!AF166=0,"",'Score Sheet (ENTER DATA)'!AF166)</f>
        <v>5</v>
      </c>
      <c r="AG72" s="143"/>
    </row>
    <row r="73" ht="14.25" customHeight="1">
      <c r="A73" s="270" t="str">
        <f>IF(ISBLANK('Score Sheet (ENTER DATA)'!C239),"",'Score Sheet (ENTER DATA)'!A239)</f>
        <v>LCL</v>
      </c>
      <c r="B73" s="98">
        <f>IF(ISBLANK('Score Sheet (ENTER DATA)'!C239),"",'Score Sheet (ENTER DATA)'!B239)</f>
        <v>4</v>
      </c>
      <c r="C73" s="101" t="str">
        <f>IF(ISBLANK('Score Sheet (ENTER DATA)'!C239),"",'Score Sheet (ENTER DATA)'!C239)</f>
        <v>Caleb Dall</v>
      </c>
      <c r="D73" s="98">
        <f>IF(ISBLANK('Score Sheet (ENTER DATA)'!D239),"",'Score Sheet (ENTER DATA)'!D239)</f>
        <v>5</v>
      </c>
      <c r="E73" s="98">
        <f>IF(ISBLANK('Score Sheet (ENTER DATA)'!E239),"",'Score Sheet (ENTER DATA)'!E239)</f>
        <v>6</v>
      </c>
      <c r="F73" s="98">
        <f>IF(ISBLANK('Score Sheet (ENTER DATA)'!F239),"",'Score Sheet (ENTER DATA)'!F239)</f>
        <v>7</v>
      </c>
      <c r="G73" s="98">
        <f>IF(ISBLANK('Score Sheet (ENTER DATA)'!G239),"",'Score Sheet (ENTER DATA)'!G239)</f>
        <v>5</v>
      </c>
      <c r="H73" s="98">
        <f>IF(ISBLANK('Score Sheet (ENTER DATA)'!H239),"",'Score Sheet (ENTER DATA)'!H239)</f>
        <v>4</v>
      </c>
      <c r="I73" s="98">
        <f>IF(ISBLANK('Score Sheet (ENTER DATA)'!I239),"",'Score Sheet (ENTER DATA)'!I239)</f>
        <v>4</v>
      </c>
      <c r="J73" s="98">
        <f>IF(ISBLANK('Score Sheet (ENTER DATA)'!J239),"",'Score Sheet (ENTER DATA)'!J239)</f>
        <v>6</v>
      </c>
      <c r="K73" s="98">
        <f>IF(ISBLANK('Score Sheet (ENTER DATA)'!K239),"",'Score Sheet (ENTER DATA)'!K239)</f>
        <v>5</v>
      </c>
      <c r="L73" s="98">
        <f>IF(ISBLANK('Score Sheet (ENTER DATA)'!L239),"",'Score Sheet (ENTER DATA)'!L239)</f>
        <v>4</v>
      </c>
      <c r="M73" s="107">
        <f>IF(ISBLANK('Score Sheet (ENTER DATA)'!M239),"",'Score Sheet (ENTER DATA)'!M239)</f>
        <v>46</v>
      </c>
      <c r="N73" s="98">
        <f>IF(ISBLANK('Score Sheet (ENTER DATA)'!N239),"",'Score Sheet (ENTER DATA)'!N239)</f>
        <v>5</v>
      </c>
      <c r="O73" s="98">
        <f>IF(ISBLANK('Score Sheet (ENTER DATA)'!O239),"",'Score Sheet (ENTER DATA)'!O239)</f>
        <v>5</v>
      </c>
      <c r="P73" s="98">
        <f>IF(ISBLANK('Score Sheet (ENTER DATA)'!P239),"",'Score Sheet (ENTER DATA)'!P239)</f>
        <v>3</v>
      </c>
      <c r="Q73" s="98">
        <f>IF(ISBLANK('Score Sheet (ENTER DATA)'!Q239),"",'Score Sheet (ENTER DATA)'!Q239)</f>
        <v>5</v>
      </c>
      <c r="R73" s="98">
        <f>IF(ISBLANK('Score Sheet (ENTER DATA)'!R239),"",'Score Sheet (ENTER DATA)'!R239)</f>
        <v>5</v>
      </c>
      <c r="S73" s="98">
        <f>IF(ISBLANK('Score Sheet (ENTER DATA)'!S239),"",'Score Sheet (ENTER DATA)'!S239)</f>
        <v>5</v>
      </c>
      <c r="T73" s="98">
        <f>IF(ISBLANK('Score Sheet (ENTER DATA)'!T239),"",'Score Sheet (ENTER DATA)'!T239)</f>
        <v>4</v>
      </c>
      <c r="U73" s="98">
        <f>IF(ISBLANK('Score Sheet (ENTER DATA)'!U239),"",'Score Sheet (ENTER DATA)'!U239)</f>
        <v>6</v>
      </c>
      <c r="V73" s="98">
        <f>IF(ISBLANK('Score Sheet (ENTER DATA)'!V239),"",'Score Sheet (ENTER DATA)'!V239)</f>
        <v>6</v>
      </c>
      <c r="W73" s="112">
        <f>IF(ISBLANK('Score Sheet (ENTER DATA)'!W239),"",'Score Sheet (ENTER DATA)'!W239)</f>
        <v>44</v>
      </c>
      <c r="X73" s="114">
        <f>IF(ISBLANK('Score Sheet (ENTER DATA)'!X239),"",'Score Sheet (ENTER DATA)'!X239)</f>
        <v>90</v>
      </c>
      <c r="Y73" s="98">
        <f>IF(ISBLANK('Score Sheet (ENTER DATA)'!Y239),"",'Score Sheet (ENTER DATA)'!Y239)</f>
        <v>44</v>
      </c>
      <c r="Z73" s="98">
        <f>IF(ISBLANK('Score Sheet (ENTER DATA)'!Z239),"",'Score Sheet (ENTER DATA)'!Z239)</f>
        <v>31</v>
      </c>
      <c r="AA73" s="98">
        <f>IF(ISBLANK('Score Sheet (ENTER DATA)'!AA239),"",'Score Sheet (ENTER DATA)'!AA239)</f>
        <v>16</v>
      </c>
      <c r="AB73" s="98">
        <f>IF(ISBLANK('Score Sheet (ENTER DATA)'!AB239),"",'Score Sheet (ENTER DATA)'!AB239)</f>
        <v>6</v>
      </c>
      <c r="AC73" s="98">
        <f>IF(ISBLANK('Score Sheet (ENTER DATA)'!AC239),"",'Score Sheet (ENTER DATA)'!AC239)</f>
        <v>46</v>
      </c>
      <c r="AD73" s="98">
        <f>IF(ISBLANK('Score Sheet (ENTER DATA)'!AD239),"",'Score Sheet (ENTER DATA)'!AD239)</f>
        <v>28</v>
      </c>
      <c r="AE73" s="98">
        <f>IF(ISBLANK('Score Sheet (ENTER DATA)'!AE239),"",'Score Sheet (ENTER DATA)'!AE239)</f>
        <v>15</v>
      </c>
      <c r="AF73" s="98">
        <f>IF(ISBLANK('Score Sheet (ENTER DATA)'!AF239),"",'Score Sheet (ENTER DATA)'!AF239)</f>
        <v>4</v>
      </c>
      <c r="AG73" s="143"/>
    </row>
    <row r="74" ht="14.25" customHeight="1">
      <c r="A74" s="154" t="str">
        <f>IF(ISBLANK('Score Sheet (ENTER DATA)'!C132),"",'Score Sheet (ENTER DATA)'!A132)</f>
        <v>MUS</v>
      </c>
      <c r="B74" s="38">
        <f>IF(ISBLANK('Score Sheet (ENTER DATA)'!C132),"",'Score Sheet (ENTER DATA)'!B132)</f>
        <v>5</v>
      </c>
      <c r="C74" s="40" t="str">
        <f>IF(ISBLANK('Score Sheet (ENTER DATA)'!C132),"",'Score Sheet (ENTER DATA)'!C132)</f>
        <v>Jack Schmidt</v>
      </c>
      <c r="D74" s="38">
        <f>IF(ISBLANK('Score Sheet (ENTER DATA)'!D132),"",'Score Sheet (ENTER DATA)'!D132)</f>
        <v>5</v>
      </c>
      <c r="E74" s="38">
        <f>IF(ISBLANK('Score Sheet (ENTER DATA)'!E132),"",'Score Sheet (ENTER DATA)'!E132)</f>
        <v>6</v>
      </c>
      <c r="F74" s="38">
        <f>IF(ISBLANK('Score Sheet (ENTER DATA)'!F132),"",'Score Sheet (ENTER DATA)'!F132)</f>
        <v>5</v>
      </c>
      <c r="G74" s="38">
        <f>IF(ISBLANK('Score Sheet (ENTER DATA)'!G132),"",'Score Sheet (ENTER DATA)'!G132)</f>
        <v>7</v>
      </c>
      <c r="H74" s="38">
        <f>IF(ISBLANK('Score Sheet (ENTER DATA)'!H132),"",'Score Sheet (ENTER DATA)'!H132)</f>
        <v>4</v>
      </c>
      <c r="I74" s="38">
        <f>IF(ISBLANK('Score Sheet (ENTER DATA)'!I132),"",'Score Sheet (ENTER DATA)'!I132)</f>
        <v>4</v>
      </c>
      <c r="J74" s="38">
        <f>IF(ISBLANK('Score Sheet (ENTER DATA)'!J132),"",'Score Sheet (ENTER DATA)'!J132)</f>
        <v>7</v>
      </c>
      <c r="K74" s="38">
        <f>IF(ISBLANK('Score Sheet (ENTER DATA)'!K132),"",'Score Sheet (ENTER DATA)'!K132)</f>
        <v>6</v>
      </c>
      <c r="L74" s="38">
        <f>IF(ISBLANK('Score Sheet (ENTER DATA)'!L132),"",'Score Sheet (ENTER DATA)'!L132)</f>
        <v>5</v>
      </c>
      <c r="M74" s="48">
        <f>IF('Score Sheet (ENTER DATA)'!M132=0,"",'Score Sheet (ENTER DATA)'!M132)</f>
        <v>49</v>
      </c>
      <c r="N74" s="38">
        <f>IF(ISBLANK('Score Sheet (ENTER DATA)'!N132),"",'Score Sheet (ENTER DATA)'!N132)</f>
        <v>5</v>
      </c>
      <c r="O74" s="38">
        <f>IF(ISBLANK('Score Sheet (ENTER DATA)'!O132),"",'Score Sheet (ENTER DATA)'!O132)</f>
        <v>6</v>
      </c>
      <c r="P74" s="38">
        <f>IF(ISBLANK('Score Sheet (ENTER DATA)'!P132),"",'Score Sheet (ENTER DATA)'!P132)</f>
        <v>4</v>
      </c>
      <c r="Q74" s="38">
        <f>IF(ISBLANK('Score Sheet (ENTER DATA)'!Q132),"",'Score Sheet (ENTER DATA)'!Q132)</f>
        <v>5</v>
      </c>
      <c r="R74" s="38">
        <f>IF(ISBLANK('Score Sheet (ENTER DATA)'!R132),"",'Score Sheet (ENTER DATA)'!R132)</f>
        <v>5</v>
      </c>
      <c r="S74" s="38">
        <f>IF(ISBLANK('Score Sheet (ENTER DATA)'!S132),"",'Score Sheet (ENTER DATA)'!S132)</f>
        <v>4</v>
      </c>
      <c r="T74" s="38">
        <f>IF(ISBLANK('Score Sheet (ENTER DATA)'!T132),"",'Score Sheet (ENTER DATA)'!T132)</f>
        <v>4</v>
      </c>
      <c r="U74" s="38">
        <f>IF(ISBLANK('Score Sheet (ENTER DATA)'!U132),"",'Score Sheet (ENTER DATA)'!U132)</f>
        <v>5</v>
      </c>
      <c r="V74" s="38">
        <f>IF(ISBLANK('Score Sheet (ENTER DATA)'!V132),"",'Score Sheet (ENTER DATA)'!V132)</f>
        <v>5</v>
      </c>
      <c r="W74" s="53">
        <f>IF('Score Sheet (ENTER DATA)'!W132=0,"",'Score Sheet (ENTER DATA)'!W132)</f>
        <v>43</v>
      </c>
      <c r="X74" s="55">
        <f>IF('Score Sheet (ENTER DATA)'!X132=0,"",'Score Sheet (ENTER DATA)'!X132)</f>
        <v>92</v>
      </c>
      <c r="Y74" s="38">
        <f>IF('Score Sheet (ENTER DATA)'!Y132=0,"",'Score Sheet (ENTER DATA)'!Y132)</f>
        <v>43</v>
      </c>
      <c r="Z74" s="38">
        <f>IF('Score Sheet (ENTER DATA)'!Z132=0,"",'Score Sheet (ENTER DATA)'!Z132)</f>
        <v>28</v>
      </c>
      <c r="AA74" s="38">
        <f>IF('Score Sheet (ENTER DATA)'!AA132=0,"",'Score Sheet (ENTER DATA)'!AA132)</f>
        <v>14</v>
      </c>
      <c r="AB74" s="38">
        <f>IF('Score Sheet (ENTER DATA)'!AB132=0,"",'Score Sheet (ENTER DATA)'!AB132)</f>
        <v>5</v>
      </c>
      <c r="AC74" s="38">
        <f>IF('Score Sheet (ENTER DATA)'!AC132=0,"",'Score Sheet (ENTER DATA)'!AC132)</f>
        <v>49</v>
      </c>
      <c r="AD74" s="38">
        <f>IF('Score Sheet (ENTER DATA)'!AD132=0,"",'Score Sheet (ENTER DATA)'!AD132)</f>
        <v>33</v>
      </c>
      <c r="AE74" s="38">
        <f>IF('Score Sheet (ENTER DATA)'!AE132=0,"",'Score Sheet (ENTER DATA)'!AE132)</f>
        <v>18</v>
      </c>
      <c r="AF74" s="38">
        <f>IF('Score Sheet (ENTER DATA)'!AF132=0,"",'Score Sheet (ENTER DATA)'!AF132)</f>
        <v>5</v>
      </c>
      <c r="AG74" s="81"/>
    </row>
    <row r="75" ht="14.25" customHeight="1">
      <c r="A75" s="288" t="str">
        <f>IF(ISBLANK('Score Sheet (ENTER DATA)'!C12),"",'Score Sheet (ENTER DATA)'!A12)</f>
        <v>PXI</v>
      </c>
      <c r="B75" s="38">
        <f>IF(ISBLANK('Score Sheet (ENTER DATA)'!C12),"",'Score Sheet (ENTER DATA)'!B12)</f>
        <v>2</v>
      </c>
      <c r="C75" s="40" t="str">
        <f>IF(ISBLANK('Score Sheet (ENTER DATA)'!C12),"",'Score Sheet (ENTER DATA)'!C12)</f>
        <v>Richard Bauer</v>
      </c>
      <c r="D75" s="38">
        <f>IF(ISBLANK('Score Sheet (ENTER DATA)'!D12),"",'Score Sheet (ENTER DATA)'!D12)</f>
        <v>5</v>
      </c>
      <c r="E75" s="38">
        <f>IF(ISBLANK('Score Sheet (ENTER DATA)'!E12),"",'Score Sheet (ENTER DATA)'!E12)</f>
        <v>7</v>
      </c>
      <c r="F75" s="38">
        <f>IF(ISBLANK('Score Sheet (ENTER DATA)'!F12),"",'Score Sheet (ENTER DATA)'!F12)</f>
        <v>7</v>
      </c>
      <c r="G75" s="38">
        <f>IF(ISBLANK('Score Sheet (ENTER DATA)'!G12),"",'Score Sheet (ENTER DATA)'!G12)</f>
        <v>6</v>
      </c>
      <c r="H75" s="38">
        <f>IF(ISBLANK('Score Sheet (ENTER DATA)'!H12),"",'Score Sheet (ENTER DATA)'!H12)</f>
        <v>4</v>
      </c>
      <c r="I75" s="38">
        <f>IF(ISBLANK('Score Sheet (ENTER DATA)'!I12),"",'Score Sheet (ENTER DATA)'!I12)</f>
        <v>5</v>
      </c>
      <c r="J75" s="38">
        <f>IF(ISBLANK('Score Sheet (ENTER DATA)'!J12),"",'Score Sheet (ENTER DATA)'!J12)</f>
        <v>7</v>
      </c>
      <c r="K75" s="38">
        <f>IF(ISBLANK('Score Sheet (ENTER DATA)'!K12),"",'Score Sheet (ENTER DATA)'!K12)</f>
        <v>5</v>
      </c>
      <c r="L75" s="38">
        <f>IF(ISBLANK('Score Sheet (ENTER DATA)'!L12),"",'Score Sheet (ENTER DATA)'!L12)</f>
        <v>3</v>
      </c>
      <c r="M75" s="48">
        <f>IF('Score Sheet (ENTER DATA)'!M12=0,"",'Score Sheet (ENTER DATA)'!M12)</f>
        <v>49</v>
      </c>
      <c r="N75" s="38">
        <f>IF(ISBLANK('Score Sheet (ENTER DATA)'!N12),"",'Score Sheet (ENTER DATA)'!N12)</f>
        <v>5</v>
      </c>
      <c r="O75" s="38">
        <f>IF(ISBLANK('Score Sheet (ENTER DATA)'!O12),"",'Score Sheet (ENTER DATA)'!O12)</f>
        <v>4</v>
      </c>
      <c r="P75" s="38">
        <f>IF(ISBLANK('Score Sheet (ENTER DATA)'!P12),"",'Score Sheet (ENTER DATA)'!P12)</f>
        <v>5</v>
      </c>
      <c r="Q75" s="38">
        <f>IF(ISBLANK('Score Sheet (ENTER DATA)'!Q12),"",'Score Sheet (ENTER DATA)'!Q12)</f>
        <v>5</v>
      </c>
      <c r="R75" s="38">
        <f>IF(ISBLANK('Score Sheet (ENTER DATA)'!R12),"",'Score Sheet (ENTER DATA)'!R12)</f>
        <v>6</v>
      </c>
      <c r="S75" s="38">
        <f>IF(ISBLANK('Score Sheet (ENTER DATA)'!S12),"",'Score Sheet (ENTER DATA)'!S12)</f>
        <v>5</v>
      </c>
      <c r="T75" s="38">
        <f>IF(ISBLANK('Score Sheet (ENTER DATA)'!T12),"",'Score Sheet (ENTER DATA)'!T12)</f>
        <v>3</v>
      </c>
      <c r="U75" s="38">
        <f>IF(ISBLANK('Score Sheet (ENTER DATA)'!U12),"",'Score Sheet (ENTER DATA)'!U12)</f>
        <v>5</v>
      </c>
      <c r="V75" s="38">
        <f>IF(ISBLANK('Score Sheet (ENTER DATA)'!V12),"",'Score Sheet (ENTER DATA)'!V12)</f>
        <v>5</v>
      </c>
      <c r="W75" s="53">
        <f>IF('Score Sheet (ENTER DATA)'!W12=0,"",'Score Sheet (ENTER DATA)'!W12)</f>
        <v>43</v>
      </c>
      <c r="X75" s="55">
        <f>IF('Score Sheet (ENTER DATA)'!X12=0,"",'Score Sheet (ENTER DATA)'!X12)</f>
        <v>92</v>
      </c>
      <c r="Y75" s="38">
        <f>IF('Score Sheet (ENTER DATA)'!Y12=0,"",'Score Sheet (ENTER DATA)'!Y12)</f>
        <v>43</v>
      </c>
      <c r="Z75" s="38">
        <f>IF('Score Sheet (ENTER DATA)'!Z12=0,"",'Score Sheet (ENTER DATA)'!Z12)</f>
        <v>29</v>
      </c>
      <c r="AA75" s="38">
        <f>IF('Score Sheet (ENTER DATA)'!AA12=0,"",'Score Sheet (ENTER DATA)'!AA12)</f>
        <v>13</v>
      </c>
      <c r="AB75" s="38">
        <f>IF('Score Sheet (ENTER DATA)'!AB12=0,"",'Score Sheet (ENTER DATA)'!AB12)</f>
        <v>5</v>
      </c>
      <c r="AC75" s="38">
        <f>IF('Score Sheet (ENTER DATA)'!AC12=0,"",'Score Sheet (ENTER DATA)'!AC12)</f>
        <v>49</v>
      </c>
      <c r="AD75" s="38">
        <f>IF('Score Sheet (ENTER DATA)'!AD12=0,"",'Score Sheet (ENTER DATA)'!AD12)</f>
        <v>30</v>
      </c>
      <c r="AE75" s="38">
        <f>IF('Score Sheet (ENTER DATA)'!AE12=0,"",'Score Sheet (ENTER DATA)'!AE12)</f>
        <v>15</v>
      </c>
      <c r="AF75" s="38">
        <f>IF('Score Sheet (ENTER DATA)'!AF12=0,"",'Score Sheet (ENTER DATA)'!AF12)</f>
        <v>3</v>
      </c>
      <c r="AG75" s="145"/>
    </row>
    <row r="76" ht="14.25" customHeight="1">
      <c r="A76" s="96" t="str">
        <f>IF(ISBLANK('Score Sheet (ENTER DATA)'!C222),"",'Score Sheet (ENTER DATA)'!A222)</f>
        <v>WW</v>
      </c>
      <c r="B76" s="98">
        <f>IF(ISBLANK('Score Sheet (ENTER DATA)'!C222),"",'Score Sheet (ENTER DATA)'!B222)</f>
        <v>5</v>
      </c>
      <c r="C76" s="101" t="str">
        <f>IF(ISBLANK('Score Sheet (ENTER DATA)'!C222),"",'Score Sheet (ENTER DATA)'!C222)</f>
        <v>Connor Nelson</v>
      </c>
      <c r="D76" s="98">
        <f>IF(ISBLANK('Score Sheet (ENTER DATA)'!D222),"",'Score Sheet (ENTER DATA)'!D222)</f>
        <v>6</v>
      </c>
      <c r="E76" s="98">
        <f>IF(ISBLANK('Score Sheet (ENTER DATA)'!E222),"",'Score Sheet (ENTER DATA)'!E222)</f>
        <v>4</v>
      </c>
      <c r="F76" s="98">
        <f>IF(ISBLANK('Score Sheet (ENTER DATA)'!F222),"",'Score Sheet (ENTER DATA)'!F222)</f>
        <v>7</v>
      </c>
      <c r="G76" s="98">
        <f>IF(ISBLANK('Score Sheet (ENTER DATA)'!G222),"",'Score Sheet (ENTER DATA)'!G222)</f>
        <v>6</v>
      </c>
      <c r="H76" s="98">
        <f>IF(ISBLANK('Score Sheet (ENTER DATA)'!H222),"",'Score Sheet (ENTER DATA)'!H222)</f>
        <v>4</v>
      </c>
      <c r="I76" s="98">
        <f>IF(ISBLANK('Score Sheet (ENTER DATA)'!I222),"",'Score Sheet (ENTER DATA)'!I222)</f>
        <v>4</v>
      </c>
      <c r="J76" s="98">
        <f>IF(ISBLANK('Score Sheet (ENTER DATA)'!J222),"",'Score Sheet (ENTER DATA)'!J222)</f>
        <v>6</v>
      </c>
      <c r="K76" s="98">
        <f>IF(ISBLANK('Score Sheet (ENTER DATA)'!K222),"",'Score Sheet (ENTER DATA)'!K222)</f>
        <v>7</v>
      </c>
      <c r="L76" s="98">
        <f>IF(ISBLANK('Score Sheet (ENTER DATA)'!L222),"",'Score Sheet (ENTER DATA)'!L222)</f>
        <v>5</v>
      </c>
      <c r="M76" s="107">
        <f>IF(ISBLANK('Score Sheet (ENTER DATA)'!M222),"",'Score Sheet (ENTER DATA)'!M222)</f>
        <v>49</v>
      </c>
      <c r="N76" s="98">
        <f>IF(ISBLANK('Score Sheet (ENTER DATA)'!N222),"",'Score Sheet (ENTER DATA)'!N222)</f>
        <v>5</v>
      </c>
      <c r="O76" s="98">
        <f>IF(ISBLANK('Score Sheet (ENTER DATA)'!O222),"",'Score Sheet (ENTER DATA)'!O222)</f>
        <v>5</v>
      </c>
      <c r="P76" s="98">
        <f>IF(ISBLANK('Score Sheet (ENTER DATA)'!P222),"",'Score Sheet (ENTER DATA)'!P222)</f>
        <v>3</v>
      </c>
      <c r="Q76" s="98">
        <f>IF(ISBLANK('Score Sheet (ENTER DATA)'!Q222),"",'Score Sheet (ENTER DATA)'!Q222)</f>
        <v>6</v>
      </c>
      <c r="R76" s="98">
        <f>IF(ISBLANK('Score Sheet (ENTER DATA)'!R222),"",'Score Sheet (ENTER DATA)'!R222)</f>
        <v>4</v>
      </c>
      <c r="S76" s="98">
        <f>IF(ISBLANK('Score Sheet (ENTER DATA)'!S222),"",'Score Sheet (ENTER DATA)'!S222)</f>
        <v>5</v>
      </c>
      <c r="T76" s="98">
        <f>IF(ISBLANK('Score Sheet (ENTER DATA)'!T222),"",'Score Sheet (ENTER DATA)'!T222)</f>
        <v>4</v>
      </c>
      <c r="U76" s="98">
        <f>IF(ISBLANK('Score Sheet (ENTER DATA)'!U222),"",'Score Sheet (ENTER DATA)'!U222)</f>
        <v>6</v>
      </c>
      <c r="V76" s="98">
        <f>IF(ISBLANK('Score Sheet (ENTER DATA)'!V222),"",'Score Sheet (ENTER DATA)'!V222)</f>
        <v>5</v>
      </c>
      <c r="W76" s="112">
        <f>IF(ISBLANK('Score Sheet (ENTER DATA)'!W222),"",'Score Sheet (ENTER DATA)'!W222)</f>
        <v>43</v>
      </c>
      <c r="X76" s="114">
        <f>IF(ISBLANK('Score Sheet (ENTER DATA)'!X222),"",'Score Sheet (ENTER DATA)'!X222)</f>
        <v>92</v>
      </c>
      <c r="Y76" s="98">
        <f>IF(ISBLANK('Score Sheet (ENTER DATA)'!Y222),"",'Score Sheet (ENTER DATA)'!Y222)</f>
        <v>43</v>
      </c>
      <c r="Z76" s="98">
        <f>IF(ISBLANK('Score Sheet (ENTER DATA)'!Z222),"",'Score Sheet (ENTER DATA)'!Z222)</f>
        <v>30</v>
      </c>
      <c r="AA76" s="98">
        <f>IF(ISBLANK('Score Sheet (ENTER DATA)'!AA222),"",'Score Sheet (ENTER DATA)'!AA222)</f>
        <v>15</v>
      </c>
      <c r="AB76" s="98">
        <f>IF(ISBLANK('Score Sheet (ENTER DATA)'!AB222),"",'Score Sheet (ENTER DATA)'!AB222)</f>
        <v>5</v>
      </c>
      <c r="AC76" s="98">
        <f>IF(ISBLANK('Score Sheet (ENTER DATA)'!AC222),"",'Score Sheet (ENTER DATA)'!AC222)</f>
        <v>49</v>
      </c>
      <c r="AD76" s="98">
        <f>IF(ISBLANK('Score Sheet (ENTER DATA)'!AD222),"",'Score Sheet (ENTER DATA)'!AD222)</f>
        <v>32</v>
      </c>
      <c r="AE76" s="98">
        <f>IF(ISBLANK('Score Sheet (ENTER DATA)'!AE222),"",'Score Sheet (ENTER DATA)'!AE222)</f>
        <v>18</v>
      </c>
      <c r="AF76" s="98">
        <f>IF(ISBLANK('Score Sheet (ENTER DATA)'!AF222),"",'Score Sheet (ENTER DATA)'!AF222)</f>
        <v>5</v>
      </c>
      <c r="AG76" s="143"/>
    </row>
    <row r="77" ht="14.25" customHeight="1">
      <c r="A77" s="161" t="str">
        <f>IF(ISBLANK('Score Sheet (ENTER DATA)'!C30),"",'Score Sheet (ENTER DATA)'!A30)</f>
        <v>KIT</v>
      </c>
      <c r="B77" s="38">
        <f>IF(ISBLANK('Score Sheet (ENTER DATA)'!C30),"",'Score Sheet (ENTER DATA)'!B30)</f>
        <v>2</v>
      </c>
      <c r="C77" s="40" t="str">
        <f>IF(ISBLANK('Score Sheet (ENTER DATA)'!C30),"",'Score Sheet (ENTER DATA)'!C30)</f>
        <v>Max Winslow</v>
      </c>
      <c r="D77" s="38">
        <f>IF(ISBLANK('Score Sheet (ENTER DATA)'!D30),"",'Score Sheet (ENTER DATA)'!D30)</f>
        <v>6</v>
      </c>
      <c r="E77" s="38">
        <f>IF(ISBLANK('Score Sheet (ENTER DATA)'!E30),"",'Score Sheet (ENTER DATA)'!E30)</f>
        <v>7</v>
      </c>
      <c r="F77" s="38">
        <f>IF(ISBLANK('Score Sheet (ENTER DATA)'!F30),"",'Score Sheet (ENTER DATA)'!F30)</f>
        <v>5</v>
      </c>
      <c r="G77" s="38">
        <f>IF(ISBLANK('Score Sheet (ENTER DATA)'!G30),"",'Score Sheet (ENTER DATA)'!G30)</f>
        <v>5</v>
      </c>
      <c r="H77" s="38">
        <f>IF(ISBLANK('Score Sheet (ENTER DATA)'!H30),"",'Score Sheet (ENTER DATA)'!H30)</f>
        <v>5</v>
      </c>
      <c r="I77" s="38">
        <f>IF(ISBLANK('Score Sheet (ENTER DATA)'!I30),"",'Score Sheet (ENTER DATA)'!I30)</f>
        <v>5</v>
      </c>
      <c r="J77" s="38">
        <f>IF(ISBLANK('Score Sheet (ENTER DATA)'!J30),"",'Score Sheet (ENTER DATA)'!J30)</f>
        <v>6</v>
      </c>
      <c r="K77" s="38">
        <f>IF(ISBLANK('Score Sheet (ENTER DATA)'!K30),"",'Score Sheet (ENTER DATA)'!K30)</f>
        <v>4</v>
      </c>
      <c r="L77" s="38">
        <f>IF(ISBLANK('Score Sheet (ENTER DATA)'!L30),"",'Score Sheet (ENTER DATA)'!L30)</f>
        <v>5</v>
      </c>
      <c r="M77" s="48">
        <f>IF('Score Sheet (ENTER DATA)'!M30=0,"",'Score Sheet (ENTER DATA)'!M30)</f>
        <v>48</v>
      </c>
      <c r="N77" s="38">
        <f>IF(ISBLANK('Score Sheet (ENTER DATA)'!N30),"",'Score Sheet (ENTER DATA)'!N30)</f>
        <v>6</v>
      </c>
      <c r="O77" s="38">
        <f>IF(ISBLANK('Score Sheet (ENTER DATA)'!O30),"",'Score Sheet (ENTER DATA)'!O30)</f>
        <v>5</v>
      </c>
      <c r="P77" s="38">
        <f>IF(ISBLANK('Score Sheet (ENTER DATA)'!P30),"",'Score Sheet (ENTER DATA)'!P30)</f>
        <v>4</v>
      </c>
      <c r="Q77" s="38">
        <f>IF(ISBLANK('Score Sheet (ENTER DATA)'!Q30),"",'Score Sheet (ENTER DATA)'!Q30)</f>
        <v>4</v>
      </c>
      <c r="R77" s="38">
        <f>IF(ISBLANK('Score Sheet (ENTER DATA)'!R30),"",'Score Sheet (ENTER DATA)'!R30)</f>
        <v>6</v>
      </c>
      <c r="S77" s="38">
        <f>IF(ISBLANK('Score Sheet (ENTER DATA)'!S30),"",'Score Sheet (ENTER DATA)'!S30)</f>
        <v>5</v>
      </c>
      <c r="T77" s="38">
        <f>IF(ISBLANK('Score Sheet (ENTER DATA)'!T30),"",'Score Sheet (ENTER DATA)'!T30)</f>
        <v>4</v>
      </c>
      <c r="U77" s="38">
        <f>IF(ISBLANK('Score Sheet (ENTER DATA)'!U30),"",'Score Sheet (ENTER DATA)'!U30)</f>
        <v>6</v>
      </c>
      <c r="V77" s="38">
        <f>IF(ISBLANK('Score Sheet (ENTER DATA)'!V30),"",'Score Sheet (ENTER DATA)'!V30)</f>
        <v>4</v>
      </c>
      <c r="W77" s="53">
        <f>IF('Score Sheet (ENTER DATA)'!W30=0,"",'Score Sheet (ENTER DATA)'!W30)</f>
        <v>44</v>
      </c>
      <c r="X77" s="55">
        <f>IF('Score Sheet (ENTER DATA)'!X30=0,"",'Score Sheet (ENTER DATA)'!X30)</f>
        <v>92</v>
      </c>
      <c r="Y77" s="38">
        <f>IF('Score Sheet (ENTER DATA)'!Y30=0,"",'Score Sheet (ENTER DATA)'!Y30)</f>
        <v>44</v>
      </c>
      <c r="Z77" s="38">
        <f>IF('Score Sheet (ENTER DATA)'!Z30=0,"",'Score Sheet (ENTER DATA)'!Z30)</f>
        <v>29</v>
      </c>
      <c r="AA77" s="38">
        <f>IF('Score Sheet (ENTER DATA)'!AA30=0,"",'Score Sheet (ENTER DATA)'!AA30)</f>
        <v>14</v>
      </c>
      <c r="AB77" s="38">
        <f>IF('Score Sheet (ENTER DATA)'!AB30=0,"",'Score Sheet (ENTER DATA)'!AB30)</f>
        <v>4</v>
      </c>
      <c r="AC77" s="38">
        <f>IF('Score Sheet (ENTER DATA)'!AC30=0,"",'Score Sheet (ENTER DATA)'!AC30)</f>
        <v>48</v>
      </c>
      <c r="AD77" s="38">
        <f>IF('Score Sheet (ENTER DATA)'!AD30=0,"",'Score Sheet (ENTER DATA)'!AD30)</f>
        <v>30</v>
      </c>
      <c r="AE77" s="38">
        <f>IF('Score Sheet (ENTER DATA)'!AE30=0,"",'Score Sheet (ENTER DATA)'!AE30)</f>
        <v>15</v>
      </c>
      <c r="AF77" s="38">
        <f>IF('Score Sheet (ENTER DATA)'!AF30=0,"",'Score Sheet (ENTER DATA)'!AF30)</f>
        <v>5</v>
      </c>
      <c r="AG77" s="148"/>
    </row>
    <row r="78" ht="14.25" customHeight="1">
      <c r="A78" s="270" t="str">
        <f>IF(ISBLANK('Score Sheet (ENTER DATA)'!C237),"",'Score Sheet (ENTER DATA)'!A237)</f>
        <v>LCL</v>
      </c>
      <c r="B78" s="98">
        <f>IF(ISBLANK('Score Sheet (ENTER DATA)'!C237),"",'Score Sheet (ENTER DATA)'!B237)</f>
        <v>2</v>
      </c>
      <c r="C78" s="101" t="str">
        <f>IF(ISBLANK('Score Sheet (ENTER DATA)'!C237),"",'Score Sheet (ENTER DATA)'!C237)</f>
        <v>Johnny Daniels</v>
      </c>
      <c r="D78" s="98">
        <f>IF(ISBLANK('Score Sheet (ENTER DATA)'!D237),"",'Score Sheet (ENTER DATA)'!D237)</f>
        <v>6</v>
      </c>
      <c r="E78" s="98">
        <f>IF(ISBLANK('Score Sheet (ENTER DATA)'!E237),"",'Score Sheet (ENTER DATA)'!E237)</f>
        <v>5</v>
      </c>
      <c r="F78" s="98">
        <f>IF(ISBLANK('Score Sheet (ENTER DATA)'!F237),"",'Score Sheet (ENTER DATA)'!F237)</f>
        <v>5</v>
      </c>
      <c r="G78" s="98">
        <f>IF(ISBLANK('Score Sheet (ENTER DATA)'!G237),"",'Score Sheet (ENTER DATA)'!G237)</f>
        <v>5</v>
      </c>
      <c r="H78" s="98">
        <f>IF(ISBLANK('Score Sheet (ENTER DATA)'!H237),"",'Score Sheet (ENTER DATA)'!H237)</f>
        <v>5</v>
      </c>
      <c r="I78" s="98">
        <f>IF(ISBLANK('Score Sheet (ENTER DATA)'!I237),"",'Score Sheet (ENTER DATA)'!I237)</f>
        <v>5</v>
      </c>
      <c r="J78" s="98">
        <f>IF(ISBLANK('Score Sheet (ENTER DATA)'!J237),"",'Score Sheet (ENTER DATA)'!J237)</f>
        <v>6</v>
      </c>
      <c r="K78" s="98">
        <f>IF(ISBLANK('Score Sheet (ENTER DATA)'!K237),"",'Score Sheet (ENTER DATA)'!K237)</f>
        <v>5</v>
      </c>
      <c r="L78" s="98">
        <f>IF(ISBLANK('Score Sheet (ENTER DATA)'!L237),"",'Score Sheet (ENTER DATA)'!L237)</f>
        <v>5</v>
      </c>
      <c r="M78" s="107">
        <f>IF(ISBLANK('Score Sheet (ENTER DATA)'!M237),"",'Score Sheet (ENTER DATA)'!M237)</f>
        <v>47</v>
      </c>
      <c r="N78" s="98">
        <f>IF(ISBLANK('Score Sheet (ENTER DATA)'!N237),"",'Score Sheet (ENTER DATA)'!N237)</f>
        <v>4</v>
      </c>
      <c r="O78" s="98">
        <f>IF(ISBLANK('Score Sheet (ENTER DATA)'!O237),"",'Score Sheet (ENTER DATA)'!O237)</f>
        <v>5</v>
      </c>
      <c r="P78" s="98">
        <f>IF(ISBLANK('Score Sheet (ENTER DATA)'!P237),"",'Score Sheet (ENTER DATA)'!P237)</f>
        <v>3</v>
      </c>
      <c r="Q78" s="98">
        <f>IF(ISBLANK('Score Sheet (ENTER DATA)'!Q237),"",'Score Sheet (ENTER DATA)'!Q237)</f>
        <v>6</v>
      </c>
      <c r="R78" s="98">
        <f>IF(ISBLANK('Score Sheet (ENTER DATA)'!R237),"",'Score Sheet (ENTER DATA)'!R237)</f>
        <v>5</v>
      </c>
      <c r="S78" s="98">
        <f>IF(ISBLANK('Score Sheet (ENTER DATA)'!S237),"",'Score Sheet (ENTER DATA)'!S237)</f>
        <v>6</v>
      </c>
      <c r="T78" s="98">
        <f>IF(ISBLANK('Score Sheet (ENTER DATA)'!T237),"",'Score Sheet (ENTER DATA)'!T237)</f>
        <v>3</v>
      </c>
      <c r="U78" s="98">
        <f>IF(ISBLANK('Score Sheet (ENTER DATA)'!U237),"",'Score Sheet (ENTER DATA)'!U237)</f>
        <v>8</v>
      </c>
      <c r="V78" s="98">
        <f>IF(ISBLANK('Score Sheet (ENTER DATA)'!V237),"",'Score Sheet (ENTER DATA)'!V237)</f>
        <v>5</v>
      </c>
      <c r="W78" s="112">
        <f>IF(ISBLANK('Score Sheet (ENTER DATA)'!W237),"",'Score Sheet (ENTER DATA)'!W237)</f>
        <v>45</v>
      </c>
      <c r="X78" s="114">
        <f>IF(ISBLANK('Score Sheet (ENTER DATA)'!X237),"",'Score Sheet (ENTER DATA)'!X237)</f>
        <v>92</v>
      </c>
      <c r="Y78" s="98">
        <f>IF(ISBLANK('Score Sheet (ENTER DATA)'!Y237),"",'Score Sheet (ENTER DATA)'!Y237)</f>
        <v>45</v>
      </c>
      <c r="Z78" s="98">
        <f>IF(ISBLANK('Score Sheet (ENTER DATA)'!Z237),"",'Score Sheet (ENTER DATA)'!Z237)</f>
        <v>33</v>
      </c>
      <c r="AA78" s="98">
        <f>IF(ISBLANK('Score Sheet (ENTER DATA)'!AA237),"",'Score Sheet (ENTER DATA)'!AA237)</f>
        <v>16</v>
      </c>
      <c r="AB78" s="98">
        <f>IF(ISBLANK('Score Sheet (ENTER DATA)'!AB237),"",'Score Sheet (ENTER DATA)'!AB237)</f>
        <v>5</v>
      </c>
      <c r="AC78" s="98">
        <f>IF(ISBLANK('Score Sheet (ENTER DATA)'!AC237),"",'Score Sheet (ENTER DATA)'!AC237)</f>
        <v>47</v>
      </c>
      <c r="AD78" s="98">
        <f>IF(ISBLANK('Score Sheet (ENTER DATA)'!AD237),"",'Score Sheet (ENTER DATA)'!AD237)</f>
        <v>31</v>
      </c>
      <c r="AE78" s="98">
        <f>IF(ISBLANK('Score Sheet (ENTER DATA)'!AE237),"",'Score Sheet (ENTER DATA)'!AE237)</f>
        <v>16</v>
      </c>
      <c r="AF78" s="98">
        <f>IF(ISBLANK('Score Sheet (ENTER DATA)'!AF237),"",'Score Sheet (ENTER DATA)'!AF237)</f>
        <v>5</v>
      </c>
      <c r="AG78" s="143"/>
    </row>
    <row r="79" ht="14.25" customHeight="1">
      <c r="A79" s="144" t="str">
        <f>IF(ISBLANK('Score Sheet (ENTER DATA)'!C58),"",'Score Sheet (ENTER DATA)'!A58)</f>
        <v>WAT</v>
      </c>
      <c r="B79" s="38">
        <f>IF(ISBLANK('Score Sheet (ENTER DATA)'!C58),"",'Score Sheet (ENTER DATA)'!B58)</f>
        <v>3</v>
      </c>
      <c r="C79" s="40" t="str">
        <f>IF(ISBLANK('Score Sheet (ENTER DATA)'!C58),"",'Score Sheet (ENTER DATA)'!C58)</f>
        <v>Alan Oliver</v>
      </c>
      <c r="D79" s="38">
        <f>IF(ISBLANK('Score Sheet (ENTER DATA)'!D58),"",'Score Sheet (ENTER DATA)'!D58)</f>
        <v>5</v>
      </c>
      <c r="E79" s="38">
        <f>IF(ISBLANK('Score Sheet (ENTER DATA)'!E58),"",'Score Sheet (ENTER DATA)'!E58)</f>
        <v>4</v>
      </c>
      <c r="F79" s="38">
        <f>IF(ISBLANK('Score Sheet (ENTER DATA)'!F58),"",'Score Sheet (ENTER DATA)'!F58)</f>
        <v>4</v>
      </c>
      <c r="G79" s="38">
        <f>IF(ISBLANK('Score Sheet (ENTER DATA)'!G58),"",'Score Sheet (ENTER DATA)'!G58)</f>
        <v>6</v>
      </c>
      <c r="H79" s="38">
        <f>IF(ISBLANK('Score Sheet (ENTER DATA)'!H58),"",'Score Sheet (ENTER DATA)'!H58)</f>
        <v>5</v>
      </c>
      <c r="I79" s="38">
        <f>IF(ISBLANK('Score Sheet (ENTER DATA)'!I58),"",'Score Sheet (ENTER DATA)'!I58)</f>
        <v>7</v>
      </c>
      <c r="J79" s="38">
        <f>IF(ISBLANK('Score Sheet (ENTER DATA)'!J58),"",'Score Sheet (ENTER DATA)'!J58)</f>
        <v>4</v>
      </c>
      <c r="K79" s="38">
        <f>IF(ISBLANK('Score Sheet (ENTER DATA)'!K58),"",'Score Sheet (ENTER DATA)'!K58)</f>
        <v>5</v>
      </c>
      <c r="L79" s="38">
        <f>IF(ISBLANK('Score Sheet (ENTER DATA)'!L58),"",'Score Sheet (ENTER DATA)'!L58)</f>
        <v>3</v>
      </c>
      <c r="M79" s="48">
        <f>IF('Score Sheet (ENTER DATA)'!M58=0,"",'Score Sheet (ENTER DATA)'!M58)</f>
        <v>43</v>
      </c>
      <c r="N79" s="38">
        <f>IF(ISBLANK('Score Sheet (ENTER DATA)'!N58),"",'Score Sheet (ENTER DATA)'!N58)</f>
        <v>6</v>
      </c>
      <c r="O79" s="38">
        <f>IF(ISBLANK('Score Sheet (ENTER DATA)'!O58),"",'Score Sheet (ENTER DATA)'!O58)</f>
        <v>6</v>
      </c>
      <c r="P79" s="38">
        <f>IF(ISBLANK('Score Sheet (ENTER DATA)'!P58),"",'Score Sheet (ENTER DATA)'!P58)</f>
        <v>4</v>
      </c>
      <c r="Q79" s="38">
        <f>IF(ISBLANK('Score Sheet (ENTER DATA)'!Q58),"",'Score Sheet (ENTER DATA)'!Q58)</f>
        <v>7</v>
      </c>
      <c r="R79" s="38">
        <f>IF(ISBLANK('Score Sheet (ENTER DATA)'!R58),"",'Score Sheet (ENTER DATA)'!R58)</f>
        <v>4</v>
      </c>
      <c r="S79" s="38">
        <f>IF(ISBLANK('Score Sheet (ENTER DATA)'!S58),"",'Score Sheet (ENTER DATA)'!S58)</f>
        <v>4</v>
      </c>
      <c r="T79" s="38">
        <f>IF(ISBLANK('Score Sheet (ENTER DATA)'!T58),"",'Score Sheet (ENTER DATA)'!T58)</f>
        <v>4</v>
      </c>
      <c r="U79" s="38">
        <f>IF(ISBLANK('Score Sheet (ENTER DATA)'!U58),"",'Score Sheet (ENTER DATA)'!U58)</f>
        <v>10</v>
      </c>
      <c r="V79" s="38">
        <f>IF(ISBLANK('Score Sheet (ENTER DATA)'!V58),"",'Score Sheet (ENTER DATA)'!V58)</f>
        <v>4</v>
      </c>
      <c r="W79" s="53">
        <f>IF('Score Sheet (ENTER DATA)'!W58=0,"",'Score Sheet (ENTER DATA)'!W58)</f>
        <v>49</v>
      </c>
      <c r="X79" s="55">
        <f>IF('Score Sheet (ENTER DATA)'!X58=0,"",'Score Sheet (ENTER DATA)'!X58)</f>
        <v>92</v>
      </c>
      <c r="Y79" s="38">
        <f>IF('Score Sheet (ENTER DATA)'!Y58=0,"",'Score Sheet (ENTER DATA)'!Y58)</f>
        <v>49</v>
      </c>
      <c r="Z79" s="38">
        <f>IF('Score Sheet (ENTER DATA)'!Z58=0,"",'Score Sheet (ENTER DATA)'!Z58)</f>
        <v>33</v>
      </c>
      <c r="AA79" s="38">
        <f>IF('Score Sheet (ENTER DATA)'!AA58=0,"",'Score Sheet (ENTER DATA)'!AA58)</f>
        <v>18</v>
      </c>
      <c r="AB79" s="38">
        <f>IF('Score Sheet (ENTER DATA)'!AB58=0,"",'Score Sheet (ENTER DATA)'!AB58)</f>
        <v>4</v>
      </c>
      <c r="AC79" s="38">
        <f>IF('Score Sheet (ENTER DATA)'!AC58=0,"",'Score Sheet (ENTER DATA)'!AC58)</f>
        <v>43</v>
      </c>
      <c r="AD79" s="38">
        <f>IF('Score Sheet (ENTER DATA)'!AD58=0,"",'Score Sheet (ENTER DATA)'!AD58)</f>
        <v>30</v>
      </c>
      <c r="AE79" s="38">
        <f>IF('Score Sheet (ENTER DATA)'!AE58=0,"",'Score Sheet (ENTER DATA)'!AE58)</f>
        <v>12</v>
      </c>
      <c r="AF79" s="38">
        <f>IF('Score Sheet (ENTER DATA)'!AF58=0,"",'Score Sheet (ENTER DATA)'!AF58)</f>
        <v>3</v>
      </c>
      <c r="AG79" s="155"/>
    </row>
    <row r="80" ht="14.25" customHeight="1">
      <c r="A80" s="270" t="str">
        <f>IF(ISBLANK('Score Sheet (ENTER DATA)'!C238),"",'Score Sheet (ENTER DATA)'!A238)</f>
        <v>LCL</v>
      </c>
      <c r="B80" s="98">
        <f>IF(ISBLANK('Score Sheet (ENTER DATA)'!C238),"",'Score Sheet (ENTER DATA)'!B238)</f>
        <v>3</v>
      </c>
      <c r="C80" s="101" t="str">
        <f>IF(ISBLANK('Score Sheet (ENTER DATA)'!C238),"",'Score Sheet (ENTER DATA)'!C238)</f>
        <v>Ethan Anderson</v>
      </c>
      <c r="D80" s="98">
        <f>IF(ISBLANK('Score Sheet (ENTER DATA)'!D238),"",'Score Sheet (ENTER DATA)'!D238)</f>
        <v>5</v>
      </c>
      <c r="E80" s="98">
        <f>IF(ISBLANK('Score Sheet (ENTER DATA)'!E238),"",'Score Sheet (ENTER DATA)'!E238)</f>
        <v>5</v>
      </c>
      <c r="F80" s="98">
        <f>IF(ISBLANK('Score Sheet (ENTER DATA)'!F238),"",'Score Sheet (ENTER DATA)'!F238)</f>
        <v>5</v>
      </c>
      <c r="G80" s="98">
        <f>IF(ISBLANK('Score Sheet (ENTER DATA)'!G238),"",'Score Sheet (ENTER DATA)'!G238)</f>
        <v>6</v>
      </c>
      <c r="H80" s="98">
        <f>IF(ISBLANK('Score Sheet (ENTER DATA)'!H238),"",'Score Sheet (ENTER DATA)'!H238)</f>
        <v>6</v>
      </c>
      <c r="I80" s="98">
        <f>IF(ISBLANK('Score Sheet (ENTER DATA)'!I238),"",'Score Sheet (ENTER DATA)'!I238)</f>
        <v>5</v>
      </c>
      <c r="J80" s="98">
        <f>IF(ISBLANK('Score Sheet (ENTER DATA)'!J238),"",'Score Sheet (ENTER DATA)'!J238)</f>
        <v>7</v>
      </c>
      <c r="K80" s="98">
        <f>IF(ISBLANK('Score Sheet (ENTER DATA)'!K238),"",'Score Sheet (ENTER DATA)'!K238)</f>
        <v>6</v>
      </c>
      <c r="L80" s="98">
        <f>IF(ISBLANK('Score Sheet (ENTER DATA)'!L238),"",'Score Sheet (ENTER DATA)'!L238)</f>
        <v>5</v>
      </c>
      <c r="M80" s="107">
        <f>IF(ISBLANK('Score Sheet (ENTER DATA)'!M238),"",'Score Sheet (ENTER DATA)'!M238)</f>
        <v>50</v>
      </c>
      <c r="N80" s="98">
        <f>IF(ISBLANK('Score Sheet (ENTER DATA)'!N238),"",'Score Sheet (ENTER DATA)'!N238)</f>
        <v>4</v>
      </c>
      <c r="O80" s="98">
        <f>IF(ISBLANK('Score Sheet (ENTER DATA)'!O238),"",'Score Sheet (ENTER DATA)'!O238)</f>
        <v>4</v>
      </c>
      <c r="P80" s="98">
        <f>IF(ISBLANK('Score Sheet (ENTER DATA)'!P238),"",'Score Sheet (ENTER DATA)'!P238)</f>
        <v>4</v>
      </c>
      <c r="Q80" s="98">
        <f>IF(ISBLANK('Score Sheet (ENTER DATA)'!Q238),"",'Score Sheet (ENTER DATA)'!Q238)</f>
        <v>5</v>
      </c>
      <c r="R80" s="98">
        <f>IF(ISBLANK('Score Sheet (ENTER DATA)'!R238),"",'Score Sheet (ENTER DATA)'!R238)</f>
        <v>5</v>
      </c>
      <c r="S80" s="98">
        <f>IF(ISBLANK('Score Sheet (ENTER DATA)'!S238),"",'Score Sheet (ENTER DATA)'!S238)</f>
        <v>4</v>
      </c>
      <c r="T80" s="98">
        <f>IF(ISBLANK('Score Sheet (ENTER DATA)'!T238),"",'Score Sheet (ENTER DATA)'!T238)</f>
        <v>5</v>
      </c>
      <c r="U80" s="98">
        <f>IF(ISBLANK('Score Sheet (ENTER DATA)'!U238),"",'Score Sheet (ENTER DATA)'!U238)</f>
        <v>7</v>
      </c>
      <c r="V80" s="98">
        <f>IF(ISBLANK('Score Sheet (ENTER DATA)'!V238),"",'Score Sheet (ENTER DATA)'!V238)</f>
        <v>5</v>
      </c>
      <c r="W80" s="112">
        <f>IF(ISBLANK('Score Sheet (ENTER DATA)'!W238),"",'Score Sheet (ENTER DATA)'!W238)</f>
        <v>43</v>
      </c>
      <c r="X80" s="114">
        <f>IF(ISBLANK('Score Sheet (ENTER DATA)'!X238),"",'Score Sheet (ENTER DATA)'!X238)</f>
        <v>93</v>
      </c>
      <c r="Y80" s="98">
        <f>IF(ISBLANK('Score Sheet (ENTER DATA)'!Y238),"",'Score Sheet (ENTER DATA)'!Y238)</f>
        <v>43</v>
      </c>
      <c r="Z80" s="98">
        <f>IF(ISBLANK('Score Sheet (ENTER DATA)'!Z238),"",'Score Sheet (ENTER DATA)'!Z238)</f>
        <v>31</v>
      </c>
      <c r="AA80" s="98">
        <f>IF(ISBLANK('Score Sheet (ENTER DATA)'!AA238),"",'Score Sheet (ENTER DATA)'!AA238)</f>
        <v>17</v>
      </c>
      <c r="AB80" s="98">
        <f>IF(ISBLANK('Score Sheet (ENTER DATA)'!AB238),"",'Score Sheet (ENTER DATA)'!AB238)</f>
        <v>5</v>
      </c>
      <c r="AC80" s="98">
        <f>IF(ISBLANK('Score Sheet (ENTER DATA)'!AC238),"",'Score Sheet (ENTER DATA)'!AC238)</f>
        <v>50</v>
      </c>
      <c r="AD80" s="98">
        <f>IF(ISBLANK('Score Sheet (ENTER DATA)'!AD238),"",'Score Sheet (ENTER DATA)'!AD238)</f>
        <v>35</v>
      </c>
      <c r="AE80" s="98">
        <f>IF(ISBLANK('Score Sheet (ENTER DATA)'!AE238),"",'Score Sheet (ENTER DATA)'!AE238)</f>
        <v>18</v>
      </c>
      <c r="AF80" s="98">
        <f>IF(ISBLANK('Score Sheet (ENTER DATA)'!AF238),"",'Score Sheet (ENTER DATA)'!AF238)</f>
        <v>5</v>
      </c>
      <c r="AG80" s="158"/>
    </row>
    <row r="81" ht="14.25" customHeight="1">
      <c r="A81" s="164" t="str">
        <f>IF(ISBLANK('Score Sheet (ENTER DATA)'!C40),"",'Score Sheet (ENTER DATA)'!A40)</f>
        <v>CMH</v>
      </c>
      <c r="B81" s="38">
        <f>IF(ISBLANK('Score Sheet (ENTER DATA)'!C40),"",'Score Sheet (ENTER DATA)'!B40)</f>
        <v>3</v>
      </c>
      <c r="C81" s="40" t="str">
        <f>IF(ISBLANK('Score Sheet (ENTER DATA)'!C40),"",'Score Sheet (ENTER DATA)'!C40)</f>
        <v>Jack Brozynski</v>
      </c>
      <c r="D81" s="38">
        <f>IF(ISBLANK('Score Sheet (ENTER DATA)'!D40),"",'Score Sheet (ENTER DATA)'!D40)</f>
        <v>4</v>
      </c>
      <c r="E81" s="38">
        <f>IF(ISBLANK('Score Sheet (ENTER DATA)'!E40),"",'Score Sheet (ENTER DATA)'!E40)</f>
        <v>6</v>
      </c>
      <c r="F81" s="38">
        <f>IF(ISBLANK('Score Sheet (ENTER DATA)'!F40),"",'Score Sheet (ENTER DATA)'!F40)</f>
        <v>6</v>
      </c>
      <c r="G81" s="38">
        <f>IF(ISBLANK('Score Sheet (ENTER DATA)'!G40),"",'Score Sheet (ENTER DATA)'!G40)</f>
        <v>5</v>
      </c>
      <c r="H81" s="38">
        <f>IF(ISBLANK('Score Sheet (ENTER DATA)'!H40),"",'Score Sheet (ENTER DATA)'!H40)</f>
        <v>4</v>
      </c>
      <c r="I81" s="38">
        <f>IF(ISBLANK('Score Sheet (ENTER DATA)'!I40),"",'Score Sheet (ENTER DATA)'!I40)</f>
        <v>6</v>
      </c>
      <c r="J81" s="38">
        <f>IF(ISBLANK('Score Sheet (ENTER DATA)'!J40),"",'Score Sheet (ENTER DATA)'!J40)</f>
        <v>7</v>
      </c>
      <c r="K81" s="38">
        <f>IF(ISBLANK('Score Sheet (ENTER DATA)'!K40),"",'Score Sheet (ENTER DATA)'!K40)</f>
        <v>5</v>
      </c>
      <c r="L81" s="38">
        <f>IF(ISBLANK('Score Sheet (ENTER DATA)'!L40),"",'Score Sheet (ENTER DATA)'!L40)</f>
        <v>5</v>
      </c>
      <c r="M81" s="48">
        <f>IF('Score Sheet (ENTER DATA)'!M40=0,"",'Score Sheet (ENTER DATA)'!M40)</f>
        <v>48</v>
      </c>
      <c r="N81" s="38">
        <f>IF(ISBLANK('Score Sheet (ENTER DATA)'!N40),"",'Score Sheet (ENTER DATA)'!N40)</f>
        <v>6</v>
      </c>
      <c r="O81" s="38">
        <f>IF(ISBLANK('Score Sheet (ENTER DATA)'!O40),"",'Score Sheet (ENTER DATA)'!O40)</f>
        <v>5</v>
      </c>
      <c r="P81" s="38">
        <f>IF(ISBLANK('Score Sheet (ENTER DATA)'!P40),"",'Score Sheet (ENTER DATA)'!P40)</f>
        <v>4</v>
      </c>
      <c r="Q81" s="38">
        <f>IF(ISBLANK('Score Sheet (ENTER DATA)'!Q40),"",'Score Sheet (ENTER DATA)'!Q40)</f>
        <v>7</v>
      </c>
      <c r="R81" s="38">
        <f>IF(ISBLANK('Score Sheet (ENTER DATA)'!R40),"",'Score Sheet (ENTER DATA)'!R40)</f>
        <v>3</v>
      </c>
      <c r="S81" s="38">
        <f>IF(ISBLANK('Score Sheet (ENTER DATA)'!S40),"",'Score Sheet (ENTER DATA)'!S40)</f>
        <v>5</v>
      </c>
      <c r="T81" s="38">
        <f>IF(ISBLANK('Score Sheet (ENTER DATA)'!T40),"",'Score Sheet (ENTER DATA)'!T40)</f>
        <v>3</v>
      </c>
      <c r="U81" s="38">
        <f>IF(ISBLANK('Score Sheet (ENTER DATA)'!U40),"",'Score Sheet (ENTER DATA)'!U40)</f>
        <v>7</v>
      </c>
      <c r="V81" s="38">
        <f>IF(ISBLANK('Score Sheet (ENTER DATA)'!V40),"",'Score Sheet (ENTER DATA)'!V40)</f>
        <v>5</v>
      </c>
      <c r="W81" s="53">
        <f>IF('Score Sheet (ENTER DATA)'!W40=0,"",'Score Sheet (ENTER DATA)'!W40)</f>
        <v>45</v>
      </c>
      <c r="X81" s="55">
        <f>IF('Score Sheet (ENTER DATA)'!X40=0,"",'Score Sheet (ENTER DATA)'!X40)</f>
        <v>93</v>
      </c>
      <c r="Y81" s="38">
        <f>IF('Score Sheet (ENTER DATA)'!Y40=0,"",'Score Sheet (ENTER DATA)'!Y40)</f>
        <v>45</v>
      </c>
      <c r="Z81" s="38">
        <f>IF('Score Sheet (ENTER DATA)'!Z40=0,"",'Score Sheet (ENTER DATA)'!Z40)</f>
        <v>30</v>
      </c>
      <c r="AA81" s="38">
        <f>IF('Score Sheet (ENTER DATA)'!AA40=0,"",'Score Sheet (ENTER DATA)'!AA40)</f>
        <v>15</v>
      </c>
      <c r="AB81" s="38">
        <f>IF('Score Sheet (ENTER DATA)'!AB40=0,"",'Score Sheet (ENTER DATA)'!AB40)</f>
        <v>5</v>
      </c>
      <c r="AC81" s="38">
        <f>IF('Score Sheet (ENTER DATA)'!AC40=0,"",'Score Sheet (ENTER DATA)'!AC40)</f>
        <v>48</v>
      </c>
      <c r="AD81" s="38">
        <f>IF('Score Sheet (ENTER DATA)'!AD40=0,"",'Score Sheet (ENTER DATA)'!AD40)</f>
        <v>32</v>
      </c>
      <c r="AE81" s="38">
        <f>IF('Score Sheet (ENTER DATA)'!AE40=0,"",'Score Sheet (ENTER DATA)'!AE40)</f>
        <v>17</v>
      </c>
      <c r="AF81" s="38">
        <f>IF('Score Sheet (ENTER DATA)'!AF40=0,"",'Score Sheet (ENTER DATA)'!AF40)</f>
        <v>5</v>
      </c>
      <c r="AG81" s="148"/>
    </row>
    <row r="82" ht="14.25" customHeight="1">
      <c r="A82" s="310" t="str">
        <f>IF(ISBLANK('Score Sheet (ENTER DATA)'!C111),"",'Score Sheet (ENTER DATA)'!A111)</f>
        <v>RH</v>
      </c>
      <c r="B82" s="38">
        <f>IF(ISBLANK('Score Sheet (ENTER DATA)'!C111),"",'Score Sheet (ENTER DATA)'!B111)</f>
        <v>2</v>
      </c>
      <c r="C82" s="40" t="str">
        <f>IF(ISBLANK('Score Sheet (ENTER DATA)'!C111),"",'Score Sheet (ENTER DATA)'!C111)</f>
        <v>Connor Vertz</v>
      </c>
      <c r="D82" s="38">
        <f>IF(ISBLANK('Score Sheet (ENTER DATA)'!D111),"",'Score Sheet (ENTER DATA)'!D111)</f>
        <v>5</v>
      </c>
      <c r="E82" s="38">
        <f>IF(ISBLANK('Score Sheet (ENTER DATA)'!E111),"",'Score Sheet (ENTER DATA)'!E111)</f>
        <v>6</v>
      </c>
      <c r="F82" s="38">
        <f>IF(ISBLANK('Score Sheet (ENTER DATA)'!F111),"",'Score Sheet (ENTER DATA)'!F111)</f>
        <v>6</v>
      </c>
      <c r="G82" s="38">
        <f>IF(ISBLANK('Score Sheet (ENTER DATA)'!G111),"",'Score Sheet (ENTER DATA)'!G111)</f>
        <v>6</v>
      </c>
      <c r="H82" s="38">
        <f>IF(ISBLANK('Score Sheet (ENTER DATA)'!H111),"",'Score Sheet (ENTER DATA)'!H111)</f>
        <v>5</v>
      </c>
      <c r="I82" s="38">
        <f>IF(ISBLANK('Score Sheet (ENTER DATA)'!I111),"",'Score Sheet (ENTER DATA)'!I111)</f>
        <v>5</v>
      </c>
      <c r="J82" s="38">
        <f>IF(ISBLANK('Score Sheet (ENTER DATA)'!J111),"",'Score Sheet (ENTER DATA)'!J111)</f>
        <v>5</v>
      </c>
      <c r="K82" s="38">
        <f>IF(ISBLANK('Score Sheet (ENTER DATA)'!K111),"",'Score Sheet (ENTER DATA)'!K111)</f>
        <v>5</v>
      </c>
      <c r="L82" s="38">
        <f>IF(ISBLANK('Score Sheet (ENTER DATA)'!L111),"",'Score Sheet (ENTER DATA)'!L111)</f>
        <v>4</v>
      </c>
      <c r="M82" s="48">
        <f>IF('Score Sheet (ENTER DATA)'!M111=0,"",'Score Sheet (ENTER DATA)'!M111)</f>
        <v>47</v>
      </c>
      <c r="N82" s="38">
        <f>IF(ISBLANK('Score Sheet (ENTER DATA)'!N111),"",'Score Sheet (ENTER DATA)'!N111)</f>
        <v>6</v>
      </c>
      <c r="O82" s="38">
        <f>IF(ISBLANK('Score Sheet (ENTER DATA)'!O111),"",'Score Sheet (ENTER DATA)'!O111)</f>
        <v>5</v>
      </c>
      <c r="P82" s="38">
        <f>IF(ISBLANK('Score Sheet (ENTER DATA)'!P111),"",'Score Sheet (ENTER DATA)'!P111)</f>
        <v>5</v>
      </c>
      <c r="Q82" s="38">
        <f>IF(ISBLANK('Score Sheet (ENTER DATA)'!Q111),"",'Score Sheet (ENTER DATA)'!Q111)</f>
        <v>5</v>
      </c>
      <c r="R82" s="38">
        <f>IF(ISBLANK('Score Sheet (ENTER DATA)'!R111),"",'Score Sheet (ENTER DATA)'!R111)</f>
        <v>5</v>
      </c>
      <c r="S82" s="38">
        <f>IF(ISBLANK('Score Sheet (ENTER DATA)'!S111),"",'Score Sheet (ENTER DATA)'!S111)</f>
        <v>5</v>
      </c>
      <c r="T82" s="38">
        <f>IF(ISBLANK('Score Sheet (ENTER DATA)'!T111),"",'Score Sheet (ENTER DATA)'!T111)</f>
        <v>5</v>
      </c>
      <c r="U82" s="38">
        <f>IF(ISBLANK('Score Sheet (ENTER DATA)'!U111),"",'Score Sheet (ENTER DATA)'!U111)</f>
        <v>5</v>
      </c>
      <c r="V82" s="38">
        <f>IF(ISBLANK('Score Sheet (ENTER DATA)'!V111),"",'Score Sheet (ENTER DATA)'!V111)</f>
        <v>5</v>
      </c>
      <c r="W82" s="53">
        <f>IF('Score Sheet (ENTER DATA)'!W111=0,"",'Score Sheet (ENTER DATA)'!W111)</f>
        <v>46</v>
      </c>
      <c r="X82" s="55">
        <f>IF('Score Sheet (ENTER DATA)'!X111=0,"",'Score Sheet (ENTER DATA)'!X111)</f>
        <v>93</v>
      </c>
      <c r="Y82" s="38">
        <f>IF('Score Sheet (ENTER DATA)'!Y111=0,"",'Score Sheet (ENTER DATA)'!Y111)</f>
        <v>46</v>
      </c>
      <c r="Z82" s="38">
        <f>IF('Score Sheet (ENTER DATA)'!Z111=0,"",'Score Sheet (ENTER DATA)'!Z111)</f>
        <v>30</v>
      </c>
      <c r="AA82" s="38">
        <f>IF('Score Sheet (ENTER DATA)'!AA111=0,"",'Score Sheet (ENTER DATA)'!AA111)</f>
        <v>15</v>
      </c>
      <c r="AB82" s="38">
        <f>IF('Score Sheet (ENTER DATA)'!AB111=0,"",'Score Sheet (ENTER DATA)'!AB111)</f>
        <v>5</v>
      </c>
      <c r="AC82" s="38">
        <f>IF('Score Sheet (ENTER DATA)'!AC111=0,"",'Score Sheet (ENTER DATA)'!AC111)</f>
        <v>47</v>
      </c>
      <c r="AD82" s="38">
        <f>IF('Score Sheet (ENTER DATA)'!AD111=0,"",'Score Sheet (ENTER DATA)'!AD111)</f>
        <v>30</v>
      </c>
      <c r="AE82" s="38">
        <f>IF('Score Sheet (ENTER DATA)'!AE111=0,"",'Score Sheet (ENTER DATA)'!AE111)</f>
        <v>14</v>
      </c>
      <c r="AF82" s="38">
        <f>IF('Score Sheet (ENTER DATA)'!AF111=0,"",'Score Sheet (ENTER DATA)'!AF111)</f>
        <v>4</v>
      </c>
      <c r="AG82" s="313"/>
    </row>
    <row r="83" ht="14.25" customHeight="1">
      <c r="A83" s="164" t="str">
        <f>IF(ISBLANK('Score Sheet (ENTER DATA)'!C41),"",'Score Sheet (ENTER DATA)'!A41)</f>
        <v>CMH</v>
      </c>
      <c r="B83" s="38">
        <f>IF(ISBLANK('Score Sheet (ENTER DATA)'!C41),"",'Score Sheet (ENTER DATA)'!B41)</f>
        <v>4</v>
      </c>
      <c r="C83" s="40" t="str">
        <f>IF(ISBLANK('Score Sheet (ENTER DATA)'!C41),"",'Score Sheet (ENTER DATA)'!C41)</f>
        <v>Chris Brozynski</v>
      </c>
      <c r="D83" s="38">
        <f>IF(ISBLANK('Score Sheet (ENTER DATA)'!D41),"",'Score Sheet (ENTER DATA)'!D41)</f>
        <v>5</v>
      </c>
      <c r="E83" s="38">
        <f>IF(ISBLANK('Score Sheet (ENTER DATA)'!E41),"",'Score Sheet (ENTER DATA)'!E41)</f>
        <v>7</v>
      </c>
      <c r="F83" s="38">
        <f>IF(ISBLANK('Score Sheet (ENTER DATA)'!F41),"",'Score Sheet (ENTER DATA)'!F41)</f>
        <v>5</v>
      </c>
      <c r="G83" s="38">
        <f>IF(ISBLANK('Score Sheet (ENTER DATA)'!G41),"",'Score Sheet (ENTER DATA)'!G41)</f>
        <v>6</v>
      </c>
      <c r="H83" s="38">
        <f>IF(ISBLANK('Score Sheet (ENTER DATA)'!H41),"",'Score Sheet (ENTER DATA)'!H41)</f>
        <v>3</v>
      </c>
      <c r="I83" s="38">
        <f>IF(ISBLANK('Score Sheet (ENTER DATA)'!I41),"",'Score Sheet (ENTER DATA)'!I41)</f>
        <v>4</v>
      </c>
      <c r="J83" s="38">
        <f>IF(ISBLANK('Score Sheet (ENTER DATA)'!J41),"",'Score Sheet (ENTER DATA)'!J41)</f>
        <v>5</v>
      </c>
      <c r="K83" s="38">
        <f>IF(ISBLANK('Score Sheet (ENTER DATA)'!K41),"",'Score Sheet (ENTER DATA)'!K41)</f>
        <v>6</v>
      </c>
      <c r="L83" s="38">
        <f>IF(ISBLANK('Score Sheet (ENTER DATA)'!L41),"",'Score Sheet (ENTER DATA)'!L41)</f>
        <v>5</v>
      </c>
      <c r="M83" s="48">
        <f>IF('Score Sheet (ENTER DATA)'!M41=0,"",'Score Sheet (ENTER DATA)'!M41)</f>
        <v>46</v>
      </c>
      <c r="N83" s="38">
        <f>IF(ISBLANK('Score Sheet (ENTER DATA)'!N41),"",'Score Sheet (ENTER DATA)'!N41)</f>
        <v>5</v>
      </c>
      <c r="O83" s="38">
        <f>IF(ISBLANK('Score Sheet (ENTER DATA)'!O41),"",'Score Sheet (ENTER DATA)'!O41)</f>
        <v>5</v>
      </c>
      <c r="P83" s="38">
        <f>IF(ISBLANK('Score Sheet (ENTER DATA)'!P41),"",'Score Sheet (ENTER DATA)'!P41)</f>
        <v>4</v>
      </c>
      <c r="Q83" s="38">
        <f>IF(ISBLANK('Score Sheet (ENTER DATA)'!Q41),"",'Score Sheet (ENTER DATA)'!Q41)</f>
        <v>5</v>
      </c>
      <c r="R83" s="38">
        <f>IF(ISBLANK('Score Sheet (ENTER DATA)'!R41),"",'Score Sheet (ENTER DATA)'!R41)</f>
        <v>5</v>
      </c>
      <c r="S83" s="38">
        <f>IF(ISBLANK('Score Sheet (ENTER DATA)'!S41),"",'Score Sheet (ENTER DATA)'!S41)</f>
        <v>5</v>
      </c>
      <c r="T83" s="38">
        <f>IF(ISBLANK('Score Sheet (ENTER DATA)'!T41),"",'Score Sheet (ENTER DATA)'!T41)</f>
        <v>5</v>
      </c>
      <c r="U83" s="38">
        <f>IF(ISBLANK('Score Sheet (ENTER DATA)'!U41),"",'Score Sheet (ENTER DATA)'!U41)</f>
        <v>8</v>
      </c>
      <c r="V83" s="38">
        <f>IF(ISBLANK('Score Sheet (ENTER DATA)'!V41),"",'Score Sheet (ENTER DATA)'!V41)</f>
        <v>5</v>
      </c>
      <c r="W83" s="53">
        <f>IF('Score Sheet (ENTER DATA)'!W41=0,"",'Score Sheet (ENTER DATA)'!W41)</f>
        <v>47</v>
      </c>
      <c r="X83" s="55">
        <f>IF('Score Sheet (ENTER DATA)'!X41=0,"",'Score Sheet (ENTER DATA)'!X41)</f>
        <v>93</v>
      </c>
      <c r="Y83" s="38">
        <f>IF('Score Sheet (ENTER DATA)'!Y41=0,"",'Score Sheet (ENTER DATA)'!Y41)</f>
        <v>47</v>
      </c>
      <c r="Z83" s="38">
        <f>IF('Score Sheet (ENTER DATA)'!Z41=0,"",'Score Sheet (ENTER DATA)'!Z41)</f>
        <v>33</v>
      </c>
      <c r="AA83" s="38">
        <f>IF('Score Sheet (ENTER DATA)'!AA41=0,"",'Score Sheet (ENTER DATA)'!AA41)</f>
        <v>18</v>
      </c>
      <c r="AB83" s="38">
        <f>IF('Score Sheet (ENTER DATA)'!AB41=0,"",'Score Sheet (ENTER DATA)'!AB41)</f>
        <v>5</v>
      </c>
      <c r="AC83" s="38">
        <f>IF('Score Sheet (ENTER DATA)'!AC41=0,"",'Score Sheet (ENTER DATA)'!AC41)</f>
        <v>46</v>
      </c>
      <c r="AD83" s="38">
        <f>IF('Score Sheet (ENTER DATA)'!AD41=0,"",'Score Sheet (ENTER DATA)'!AD41)</f>
        <v>29</v>
      </c>
      <c r="AE83" s="38">
        <f>IF('Score Sheet (ENTER DATA)'!AE41=0,"",'Score Sheet (ENTER DATA)'!AE41)</f>
        <v>16</v>
      </c>
      <c r="AF83" s="38">
        <f>IF('Score Sheet (ENTER DATA)'!AF41=0,"",'Score Sheet (ENTER DATA)'!AF41)</f>
        <v>5</v>
      </c>
      <c r="AG83" s="148"/>
    </row>
    <row r="84" ht="14.25" customHeight="1">
      <c r="A84" s="121" t="str">
        <f>IF(ISBLANK('Score Sheet (ENTER DATA)'!C202),"",'Score Sheet (ENTER DATA)'!A202)</f>
        <v>RC</v>
      </c>
      <c r="B84" s="38">
        <f>IF(ISBLANK('Score Sheet (ENTER DATA)'!C202),"",'Score Sheet (ENTER DATA)'!B202)</f>
        <v>3</v>
      </c>
      <c r="C84" s="40" t="str">
        <f>IF(ISBLANK('Score Sheet (ENTER DATA)'!C202),"",'Score Sheet (ENTER DATA)'!C202)</f>
        <v>Zak LaVassor</v>
      </c>
      <c r="D84" s="38">
        <f>IF(ISBLANK('Score Sheet (ENTER DATA)'!D202),"",'Score Sheet (ENTER DATA)'!D202)</f>
        <v>4</v>
      </c>
      <c r="E84" s="38">
        <f>IF(ISBLANK('Score Sheet (ENTER DATA)'!E202),"",'Score Sheet (ENTER DATA)'!E202)</f>
        <v>7</v>
      </c>
      <c r="F84" s="38">
        <f>IF(ISBLANK('Score Sheet (ENTER DATA)'!F202),"",'Score Sheet (ENTER DATA)'!F202)</f>
        <v>5</v>
      </c>
      <c r="G84" s="38">
        <f>IF(ISBLANK('Score Sheet (ENTER DATA)'!G202),"",'Score Sheet (ENTER DATA)'!G202)</f>
        <v>6</v>
      </c>
      <c r="H84" s="38">
        <f>IF(ISBLANK('Score Sheet (ENTER DATA)'!H202),"",'Score Sheet (ENTER DATA)'!H202)</f>
        <v>3</v>
      </c>
      <c r="I84" s="38">
        <f>IF(ISBLANK('Score Sheet (ENTER DATA)'!I202),"",'Score Sheet (ENTER DATA)'!I202)</f>
        <v>5</v>
      </c>
      <c r="J84" s="38">
        <f>IF(ISBLANK('Score Sheet (ENTER DATA)'!J202),"",'Score Sheet (ENTER DATA)'!J202)</f>
        <v>6</v>
      </c>
      <c r="K84" s="38">
        <f>IF(ISBLANK('Score Sheet (ENTER DATA)'!K202),"",'Score Sheet (ENTER DATA)'!K202)</f>
        <v>6</v>
      </c>
      <c r="L84" s="38">
        <f>IF(ISBLANK('Score Sheet (ENTER DATA)'!L202),"",'Score Sheet (ENTER DATA)'!L202)</f>
        <v>4</v>
      </c>
      <c r="M84" s="48">
        <f>IF('Score Sheet (ENTER DATA)'!M202=0,"",'Score Sheet (ENTER DATA)'!M202)</f>
        <v>46</v>
      </c>
      <c r="N84" s="38">
        <f>IF(ISBLANK('Score Sheet (ENTER DATA)'!N202),"",'Score Sheet (ENTER DATA)'!N202)</f>
        <v>5</v>
      </c>
      <c r="O84" s="38">
        <f>IF(ISBLANK('Score Sheet (ENTER DATA)'!O202),"",'Score Sheet (ENTER DATA)'!O202)</f>
        <v>4</v>
      </c>
      <c r="P84" s="38">
        <f>IF(ISBLANK('Score Sheet (ENTER DATA)'!P202),"",'Score Sheet (ENTER DATA)'!P202)</f>
        <v>4</v>
      </c>
      <c r="Q84" s="38">
        <f>IF(ISBLANK('Score Sheet (ENTER DATA)'!Q202),"",'Score Sheet (ENTER DATA)'!Q202)</f>
        <v>7</v>
      </c>
      <c r="R84" s="38">
        <f>IF(ISBLANK('Score Sheet (ENTER DATA)'!R202),"",'Score Sheet (ENTER DATA)'!R202)</f>
        <v>6</v>
      </c>
      <c r="S84" s="38">
        <f>IF(ISBLANK('Score Sheet (ENTER DATA)'!S202),"",'Score Sheet (ENTER DATA)'!S202)</f>
        <v>5</v>
      </c>
      <c r="T84" s="38">
        <f>IF(ISBLANK('Score Sheet (ENTER DATA)'!T202),"",'Score Sheet (ENTER DATA)'!T202)</f>
        <v>4</v>
      </c>
      <c r="U84" s="38">
        <f>IF(ISBLANK('Score Sheet (ENTER DATA)'!U202),"",'Score Sheet (ENTER DATA)'!U202)</f>
        <v>6</v>
      </c>
      <c r="V84" s="38">
        <f>IF(ISBLANK('Score Sheet (ENTER DATA)'!V202),"",'Score Sheet (ENTER DATA)'!V202)</f>
        <v>6</v>
      </c>
      <c r="W84" s="53">
        <f>IF('Score Sheet (ENTER DATA)'!W202=0,"",'Score Sheet (ENTER DATA)'!W202)</f>
        <v>47</v>
      </c>
      <c r="X84" s="55">
        <f>IF('Score Sheet (ENTER DATA)'!X202=0,"",'Score Sheet (ENTER DATA)'!X202)</f>
        <v>93</v>
      </c>
      <c r="Y84" s="38">
        <f>IF('Score Sheet (ENTER DATA)'!Y202=0,"",'Score Sheet (ENTER DATA)'!Y202)</f>
        <v>47</v>
      </c>
      <c r="Z84" s="38">
        <f>IF('Score Sheet (ENTER DATA)'!Z202=0,"",'Score Sheet (ENTER DATA)'!Z202)</f>
        <v>34</v>
      </c>
      <c r="AA84" s="38">
        <f>IF('Score Sheet (ENTER DATA)'!AA202=0,"",'Score Sheet (ENTER DATA)'!AA202)</f>
        <v>16</v>
      </c>
      <c r="AB84" s="38">
        <f>IF('Score Sheet (ENTER DATA)'!AB202=0,"",'Score Sheet (ENTER DATA)'!AB202)</f>
        <v>6</v>
      </c>
      <c r="AC84" s="38">
        <f>IF('Score Sheet (ENTER DATA)'!AC202=0,"",'Score Sheet (ENTER DATA)'!AC202)</f>
        <v>46</v>
      </c>
      <c r="AD84" s="38">
        <f>IF('Score Sheet (ENTER DATA)'!AD202=0,"",'Score Sheet (ENTER DATA)'!AD202)</f>
        <v>30</v>
      </c>
      <c r="AE84" s="38">
        <f>IF('Score Sheet (ENTER DATA)'!AE202=0,"",'Score Sheet (ENTER DATA)'!AE202)</f>
        <v>16</v>
      </c>
      <c r="AF84" s="38">
        <f>IF('Score Sheet (ENTER DATA)'!AF202=0,"",'Score Sheet (ENTER DATA)'!AF202)</f>
        <v>4</v>
      </c>
      <c r="AG84" s="148"/>
    </row>
    <row r="85" ht="14.25" customHeight="1">
      <c r="A85" s="144" t="str">
        <f>IF(ISBLANK('Score Sheet (ENTER DATA)'!C57),"",'Score Sheet (ENTER DATA)'!A57)</f>
        <v>WAT</v>
      </c>
      <c r="B85" s="38">
        <f>IF(ISBLANK('Score Sheet (ENTER DATA)'!C57),"",'Score Sheet (ENTER DATA)'!B57)</f>
        <v>2</v>
      </c>
      <c r="C85" s="40" t="str">
        <f>IF(ISBLANK('Score Sheet (ENTER DATA)'!C57),"",'Score Sheet (ENTER DATA)'!C57)</f>
        <v>Zach Weis</v>
      </c>
      <c r="D85" s="38">
        <f>IF(ISBLANK('Score Sheet (ENTER DATA)'!D57),"",'Score Sheet (ENTER DATA)'!D57)</f>
        <v>6</v>
      </c>
      <c r="E85" s="38">
        <f>IF(ISBLANK('Score Sheet (ENTER DATA)'!E57),"",'Score Sheet (ENTER DATA)'!E57)</f>
        <v>7</v>
      </c>
      <c r="F85" s="38">
        <f>IF(ISBLANK('Score Sheet (ENTER DATA)'!F57),"",'Score Sheet (ENTER DATA)'!F57)</f>
        <v>5</v>
      </c>
      <c r="G85" s="38">
        <f>IF(ISBLANK('Score Sheet (ENTER DATA)'!G57),"",'Score Sheet (ENTER DATA)'!G57)</f>
        <v>7</v>
      </c>
      <c r="H85" s="38">
        <f>IF(ISBLANK('Score Sheet (ENTER DATA)'!H57),"",'Score Sheet (ENTER DATA)'!H57)</f>
        <v>2</v>
      </c>
      <c r="I85" s="38">
        <f>IF(ISBLANK('Score Sheet (ENTER DATA)'!I57),"",'Score Sheet (ENTER DATA)'!I57)</f>
        <v>5</v>
      </c>
      <c r="J85" s="38">
        <f>IF(ISBLANK('Score Sheet (ENTER DATA)'!J57),"",'Score Sheet (ENTER DATA)'!J57)</f>
        <v>5</v>
      </c>
      <c r="K85" s="38">
        <f>IF(ISBLANK('Score Sheet (ENTER DATA)'!K57),"",'Score Sheet (ENTER DATA)'!K57)</f>
        <v>4</v>
      </c>
      <c r="L85" s="38">
        <f>IF(ISBLANK('Score Sheet (ENTER DATA)'!L57),"",'Score Sheet (ENTER DATA)'!L57)</f>
        <v>4</v>
      </c>
      <c r="M85" s="48">
        <f>IF('Score Sheet (ENTER DATA)'!M57=0,"",'Score Sheet (ENTER DATA)'!M57)</f>
        <v>45</v>
      </c>
      <c r="N85" s="38">
        <f>IF(ISBLANK('Score Sheet (ENTER DATA)'!N57),"",'Score Sheet (ENTER DATA)'!N57)</f>
        <v>4</v>
      </c>
      <c r="O85" s="38">
        <f>IF(ISBLANK('Score Sheet (ENTER DATA)'!O57),"",'Score Sheet (ENTER DATA)'!O57)</f>
        <v>5</v>
      </c>
      <c r="P85" s="38">
        <f>IF(ISBLANK('Score Sheet (ENTER DATA)'!P57),"",'Score Sheet (ENTER DATA)'!P57)</f>
        <v>4</v>
      </c>
      <c r="Q85" s="38">
        <f>IF(ISBLANK('Score Sheet (ENTER DATA)'!Q57),"",'Score Sheet (ENTER DATA)'!Q57)</f>
        <v>6</v>
      </c>
      <c r="R85" s="38">
        <f>IF(ISBLANK('Score Sheet (ENTER DATA)'!R57),"",'Score Sheet (ENTER DATA)'!R57)</f>
        <v>5</v>
      </c>
      <c r="S85" s="38">
        <f>IF(ISBLANK('Score Sheet (ENTER DATA)'!S57),"",'Score Sheet (ENTER DATA)'!S57)</f>
        <v>5</v>
      </c>
      <c r="T85" s="38">
        <f>IF(ISBLANK('Score Sheet (ENTER DATA)'!T57),"",'Score Sheet (ENTER DATA)'!T57)</f>
        <v>6</v>
      </c>
      <c r="U85" s="38">
        <f>IF(ISBLANK('Score Sheet (ENTER DATA)'!U57),"",'Score Sheet (ENTER DATA)'!U57)</f>
        <v>7</v>
      </c>
      <c r="V85" s="38">
        <f>IF(ISBLANK('Score Sheet (ENTER DATA)'!V57),"",'Score Sheet (ENTER DATA)'!V57)</f>
        <v>6</v>
      </c>
      <c r="W85" s="53">
        <f>IF('Score Sheet (ENTER DATA)'!W57=0,"",'Score Sheet (ENTER DATA)'!W57)</f>
        <v>48</v>
      </c>
      <c r="X85" s="55">
        <f>IF('Score Sheet (ENTER DATA)'!X57=0,"",'Score Sheet (ENTER DATA)'!X57)</f>
        <v>93</v>
      </c>
      <c r="Y85" s="38">
        <f>IF('Score Sheet (ENTER DATA)'!Y57=0,"",'Score Sheet (ENTER DATA)'!Y57)</f>
        <v>48</v>
      </c>
      <c r="Z85" s="38">
        <f>IF('Score Sheet (ENTER DATA)'!Z57=0,"",'Score Sheet (ENTER DATA)'!Z57)</f>
        <v>35</v>
      </c>
      <c r="AA85" s="38">
        <f>IF('Score Sheet (ENTER DATA)'!AA57=0,"",'Score Sheet (ENTER DATA)'!AA57)</f>
        <v>19</v>
      </c>
      <c r="AB85" s="38">
        <f>IF('Score Sheet (ENTER DATA)'!AB57=0,"",'Score Sheet (ENTER DATA)'!AB57)</f>
        <v>6</v>
      </c>
      <c r="AC85" s="38">
        <f>IF('Score Sheet (ENTER DATA)'!AC57=0,"",'Score Sheet (ENTER DATA)'!AC57)</f>
        <v>45</v>
      </c>
      <c r="AD85" s="38">
        <f>IF('Score Sheet (ENTER DATA)'!AD57=0,"",'Score Sheet (ENTER DATA)'!AD57)</f>
        <v>27</v>
      </c>
      <c r="AE85" s="38">
        <f>IF('Score Sheet (ENTER DATA)'!AE57=0,"",'Score Sheet (ENTER DATA)'!AE57)</f>
        <v>13</v>
      </c>
      <c r="AF85" s="38">
        <f>IF('Score Sheet (ENTER DATA)'!AF57=0,"",'Score Sheet (ENTER DATA)'!AF57)</f>
        <v>4</v>
      </c>
      <c r="AG85" s="158"/>
    </row>
    <row r="86" ht="14.25" customHeight="1">
      <c r="A86" s="199" t="str">
        <f>IF(ISBLANK('Score Sheet (ENTER DATA)'!C192),"",'Score Sheet (ENTER DATA)'!A192)</f>
        <v>StC</v>
      </c>
      <c r="B86" s="38">
        <f>IF(ISBLANK('Score Sheet (ENTER DATA)'!C192),"",'Score Sheet (ENTER DATA)'!B192)</f>
        <v>2</v>
      </c>
      <c r="C86" s="40" t="str">
        <f>IF(ISBLANK('Score Sheet (ENTER DATA)'!C192),"",'Score Sheet (ENTER DATA)'!C192)</f>
        <v>Tyler Monosa</v>
      </c>
      <c r="D86" s="38">
        <f>IF(ISBLANK('Score Sheet (ENTER DATA)'!D192),"",'Score Sheet (ENTER DATA)'!D192)</f>
        <v>5</v>
      </c>
      <c r="E86" s="38">
        <f>IF(ISBLANK('Score Sheet (ENTER DATA)'!E192),"",'Score Sheet (ENTER DATA)'!E192)</f>
        <v>9</v>
      </c>
      <c r="F86" s="38">
        <f>IF(ISBLANK('Score Sheet (ENTER DATA)'!F192),"",'Score Sheet (ENTER DATA)'!F192)</f>
        <v>5</v>
      </c>
      <c r="G86" s="38">
        <f>IF(ISBLANK('Score Sheet (ENTER DATA)'!G192),"",'Score Sheet (ENTER DATA)'!G192)</f>
        <v>5</v>
      </c>
      <c r="H86" s="38">
        <f>IF(ISBLANK('Score Sheet (ENTER DATA)'!H192),"",'Score Sheet (ENTER DATA)'!H192)</f>
        <v>6</v>
      </c>
      <c r="I86" s="38">
        <f>IF(ISBLANK('Score Sheet (ENTER DATA)'!I192),"",'Score Sheet (ENTER DATA)'!I192)</f>
        <v>6</v>
      </c>
      <c r="J86" s="38">
        <f>IF(ISBLANK('Score Sheet (ENTER DATA)'!J192),"",'Score Sheet (ENTER DATA)'!J192)</f>
        <v>5</v>
      </c>
      <c r="K86" s="38">
        <f>IF(ISBLANK('Score Sheet (ENTER DATA)'!K192),"",'Score Sheet (ENTER DATA)'!K192)</f>
        <v>5</v>
      </c>
      <c r="L86" s="38">
        <f>IF(ISBLANK('Score Sheet (ENTER DATA)'!L192),"",'Score Sheet (ENTER DATA)'!L192)</f>
        <v>4</v>
      </c>
      <c r="M86" s="48">
        <f>IF('Score Sheet (ENTER DATA)'!M192=0,"",'Score Sheet (ENTER DATA)'!M192)</f>
        <v>50</v>
      </c>
      <c r="N86" s="38">
        <f>IF(ISBLANK('Score Sheet (ENTER DATA)'!N192),"",'Score Sheet (ENTER DATA)'!N192)</f>
        <v>4</v>
      </c>
      <c r="O86" s="38">
        <f>IF(ISBLANK('Score Sheet (ENTER DATA)'!O192),"",'Score Sheet (ENTER DATA)'!O192)</f>
        <v>6</v>
      </c>
      <c r="P86" s="38">
        <f>IF(ISBLANK('Score Sheet (ENTER DATA)'!P192),"",'Score Sheet (ENTER DATA)'!P192)</f>
        <v>3</v>
      </c>
      <c r="Q86" s="38">
        <f>IF(ISBLANK('Score Sheet (ENTER DATA)'!Q192),"",'Score Sheet (ENTER DATA)'!Q192)</f>
        <v>7</v>
      </c>
      <c r="R86" s="38">
        <f>IF(ISBLANK('Score Sheet (ENTER DATA)'!R192),"",'Score Sheet (ENTER DATA)'!R192)</f>
        <v>5</v>
      </c>
      <c r="S86" s="38">
        <f>IF(ISBLANK('Score Sheet (ENTER DATA)'!S192),"",'Score Sheet (ENTER DATA)'!S192)</f>
        <v>4</v>
      </c>
      <c r="T86" s="38">
        <f>IF(ISBLANK('Score Sheet (ENTER DATA)'!T192),"",'Score Sheet (ENTER DATA)'!T192)</f>
        <v>3</v>
      </c>
      <c r="U86" s="38">
        <f>IF(ISBLANK('Score Sheet (ENTER DATA)'!U192),"",'Score Sheet (ENTER DATA)'!U192)</f>
        <v>7</v>
      </c>
      <c r="V86" s="38">
        <f>IF(ISBLANK('Score Sheet (ENTER DATA)'!V192),"",'Score Sheet (ENTER DATA)'!V192)</f>
        <v>5</v>
      </c>
      <c r="W86" s="53">
        <f>IF('Score Sheet (ENTER DATA)'!W192=0,"",'Score Sheet (ENTER DATA)'!W192)</f>
        <v>44</v>
      </c>
      <c r="X86" s="55">
        <f>IF('Score Sheet (ENTER DATA)'!X192=0,"",'Score Sheet (ENTER DATA)'!X192)</f>
        <v>94</v>
      </c>
      <c r="Y86" s="38">
        <f>IF('Score Sheet (ENTER DATA)'!Y192=0,"",'Score Sheet (ENTER DATA)'!Y192)</f>
        <v>44</v>
      </c>
      <c r="Z86" s="38">
        <f>IF('Score Sheet (ENTER DATA)'!Z192=0,"",'Score Sheet (ENTER DATA)'!Z192)</f>
        <v>31</v>
      </c>
      <c r="AA86" s="38">
        <f>IF('Score Sheet (ENTER DATA)'!AA192=0,"",'Score Sheet (ENTER DATA)'!AA192)</f>
        <v>15</v>
      </c>
      <c r="AB86" s="38">
        <f>IF('Score Sheet (ENTER DATA)'!AB192=0,"",'Score Sheet (ENTER DATA)'!AB192)</f>
        <v>5</v>
      </c>
      <c r="AC86" s="38">
        <f>IF('Score Sheet (ENTER DATA)'!AC192=0,"",'Score Sheet (ENTER DATA)'!AC192)</f>
        <v>50</v>
      </c>
      <c r="AD86" s="38">
        <f>IF('Score Sheet (ENTER DATA)'!AD192=0,"",'Score Sheet (ENTER DATA)'!AD192)</f>
        <v>31</v>
      </c>
      <c r="AE86" s="38">
        <f>IF('Score Sheet (ENTER DATA)'!AE192=0,"",'Score Sheet (ENTER DATA)'!AE192)</f>
        <v>14</v>
      </c>
      <c r="AF86" s="38">
        <f>IF('Score Sheet (ENTER DATA)'!AF192=0,"",'Score Sheet (ENTER DATA)'!AF192)</f>
        <v>4</v>
      </c>
      <c r="AG86" s="158"/>
    </row>
    <row r="87" ht="14.25" customHeight="1">
      <c r="A87" s="36" t="str">
        <f>IF(ISBLANK('Score Sheet (ENTER DATA)'!C105),"",'Score Sheet (ENTER DATA)'!A105)</f>
        <v>LGB</v>
      </c>
      <c r="B87" s="38">
        <f>IF(ISBLANK('Score Sheet (ENTER DATA)'!C105),"",'Score Sheet (ENTER DATA)'!B105)</f>
        <v>5</v>
      </c>
      <c r="C87" s="40" t="str">
        <f>IF(ISBLANK('Score Sheet (ENTER DATA)'!C105),"",'Score Sheet (ENTER DATA)'!C105)</f>
        <v>Luke Abram</v>
      </c>
      <c r="D87" s="38">
        <f>IF(ISBLANK('Score Sheet (ENTER DATA)'!D105),"",'Score Sheet (ENTER DATA)'!D105)</f>
        <v>5</v>
      </c>
      <c r="E87" s="38">
        <f>IF(ISBLANK('Score Sheet (ENTER DATA)'!E105),"",'Score Sheet (ENTER DATA)'!E105)</f>
        <v>5</v>
      </c>
      <c r="F87" s="38">
        <f>IF(ISBLANK('Score Sheet (ENTER DATA)'!F105),"",'Score Sheet (ENTER DATA)'!F105)</f>
        <v>7</v>
      </c>
      <c r="G87" s="38">
        <f>IF(ISBLANK('Score Sheet (ENTER DATA)'!G105),"",'Score Sheet (ENTER DATA)'!G105)</f>
        <v>6</v>
      </c>
      <c r="H87" s="38">
        <f>IF(ISBLANK('Score Sheet (ENTER DATA)'!H105),"",'Score Sheet (ENTER DATA)'!H105)</f>
        <v>6</v>
      </c>
      <c r="I87" s="38">
        <f>IF(ISBLANK('Score Sheet (ENTER DATA)'!I105),"",'Score Sheet (ENTER DATA)'!I105)</f>
        <v>3</v>
      </c>
      <c r="J87" s="38">
        <f>IF(ISBLANK('Score Sheet (ENTER DATA)'!J105),"",'Score Sheet (ENTER DATA)'!J105)</f>
        <v>6</v>
      </c>
      <c r="K87" s="38">
        <f>IF(ISBLANK('Score Sheet (ENTER DATA)'!K105),"",'Score Sheet (ENTER DATA)'!K105)</f>
        <v>5</v>
      </c>
      <c r="L87" s="38">
        <f>IF(ISBLANK('Score Sheet (ENTER DATA)'!L105),"",'Score Sheet (ENTER DATA)'!L105)</f>
        <v>4</v>
      </c>
      <c r="M87" s="48">
        <f>IF('Score Sheet (ENTER DATA)'!M105=0,"",'Score Sheet (ENTER DATA)'!M105)</f>
        <v>47</v>
      </c>
      <c r="N87" s="38">
        <f>IF(ISBLANK('Score Sheet (ENTER DATA)'!N105),"",'Score Sheet (ENTER DATA)'!N105)</f>
        <v>6</v>
      </c>
      <c r="O87" s="38">
        <f>IF(ISBLANK('Score Sheet (ENTER DATA)'!O105),"",'Score Sheet (ENTER DATA)'!O105)</f>
        <v>7</v>
      </c>
      <c r="P87" s="38">
        <f>IF(ISBLANK('Score Sheet (ENTER DATA)'!P105),"",'Score Sheet (ENTER DATA)'!P105)</f>
        <v>4</v>
      </c>
      <c r="Q87" s="38">
        <f>IF(ISBLANK('Score Sheet (ENTER DATA)'!Q105),"",'Score Sheet (ENTER DATA)'!Q105)</f>
        <v>5</v>
      </c>
      <c r="R87" s="38">
        <f>IF(ISBLANK('Score Sheet (ENTER DATA)'!R105),"",'Score Sheet (ENTER DATA)'!R105)</f>
        <v>6</v>
      </c>
      <c r="S87" s="38">
        <f>IF(ISBLANK('Score Sheet (ENTER DATA)'!S105),"",'Score Sheet (ENTER DATA)'!S105)</f>
        <v>6</v>
      </c>
      <c r="T87" s="38">
        <f>IF(ISBLANK('Score Sheet (ENTER DATA)'!T105),"",'Score Sheet (ENTER DATA)'!T105)</f>
        <v>3</v>
      </c>
      <c r="U87" s="38">
        <f>IF(ISBLANK('Score Sheet (ENTER DATA)'!U105),"",'Score Sheet (ENTER DATA)'!U105)</f>
        <v>5</v>
      </c>
      <c r="V87" s="38">
        <f>IF(ISBLANK('Score Sheet (ENTER DATA)'!V105),"",'Score Sheet (ENTER DATA)'!V105)</f>
        <v>5</v>
      </c>
      <c r="W87" s="53">
        <f>IF('Score Sheet (ENTER DATA)'!W105=0,"",'Score Sheet (ENTER DATA)'!W105)</f>
        <v>47</v>
      </c>
      <c r="X87" s="55">
        <f>IF('Score Sheet (ENTER DATA)'!X105=0,"",'Score Sheet (ENTER DATA)'!X105)</f>
        <v>94</v>
      </c>
      <c r="Y87" s="38">
        <f>IF('Score Sheet (ENTER DATA)'!Y105=0,"",'Score Sheet (ENTER DATA)'!Y105)</f>
        <v>47</v>
      </c>
      <c r="Z87" s="38">
        <f>IF('Score Sheet (ENTER DATA)'!Z105=0,"",'Score Sheet (ENTER DATA)'!Z105)</f>
        <v>30</v>
      </c>
      <c r="AA87" s="38">
        <f>IF('Score Sheet (ENTER DATA)'!AA105=0,"",'Score Sheet (ENTER DATA)'!AA105)</f>
        <v>13</v>
      </c>
      <c r="AB87" s="38">
        <f>IF('Score Sheet (ENTER DATA)'!AB105=0,"",'Score Sheet (ENTER DATA)'!AB105)</f>
        <v>5</v>
      </c>
      <c r="AC87" s="38">
        <f>IF('Score Sheet (ENTER DATA)'!AC105=0,"",'Score Sheet (ENTER DATA)'!AC105)</f>
        <v>47</v>
      </c>
      <c r="AD87" s="38">
        <f>IF('Score Sheet (ENTER DATA)'!AD105=0,"",'Score Sheet (ENTER DATA)'!AD105)</f>
        <v>30</v>
      </c>
      <c r="AE87" s="38">
        <f>IF('Score Sheet (ENTER DATA)'!AE105=0,"",'Score Sheet (ENTER DATA)'!AE105)</f>
        <v>15</v>
      </c>
      <c r="AF87" s="38">
        <f>IF('Score Sheet (ENTER DATA)'!AF105=0,"",'Score Sheet (ENTER DATA)'!AF105)</f>
        <v>4</v>
      </c>
      <c r="AG87" s="148"/>
    </row>
    <row r="88" ht="14.25" customHeight="1">
      <c r="A88" s="96" t="str">
        <f>IF(ISBLANK('Score Sheet (ENTER DATA)'!C218),"",'Score Sheet (ENTER DATA)'!A218)</f>
        <v>WW</v>
      </c>
      <c r="B88" s="98">
        <f>IF(ISBLANK('Score Sheet (ENTER DATA)'!C218),"",'Score Sheet (ENTER DATA)'!B218)</f>
        <v>1</v>
      </c>
      <c r="C88" s="101" t="str">
        <f>IF(ISBLANK('Score Sheet (ENTER DATA)'!C218),"",'Score Sheet (ENTER DATA)'!C218)</f>
        <v>Andrew Nelson</v>
      </c>
      <c r="D88" s="98">
        <f>IF(ISBLANK('Score Sheet (ENTER DATA)'!D218),"",'Score Sheet (ENTER DATA)'!D218)</f>
        <v>6</v>
      </c>
      <c r="E88" s="98">
        <f>IF(ISBLANK('Score Sheet (ENTER DATA)'!E218),"",'Score Sheet (ENTER DATA)'!E218)</f>
        <v>5</v>
      </c>
      <c r="F88" s="98">
        <f>IF(ISBLANK('Score Sheet (ENTER DATA)'!F218),"",'Score Sheet (ENTER DATA)'!F218)</f>
        <v>6</v>
      </c>
      <c r="G88" s="98">
        <f>IF(ISBLANK('Score Sheet (ENTER DATA)'!G218),"",'Score Sheet (ENTER DATA)'!G218)</f>
        <v>5</v>
      </c>
      <c r="H88" s="98">
        <f>IF(ISBLANK('Score Sheet (ENTER DATA)'!H218),"",'Score Sheet (ENTER DATA)'!H218)</f>
        <v>4</v>
      </c>
      <c r="I88" s="98">
        <f>IF(ISBLANK('Score Sheet (ENTER DATA)'!I218),"",'Score Sheet (ENTER DATA)'!I218)</f>
        <v>6</v>
      </c>
      <c r="J88" s="98">
        <f>IF(ISBLANK('Score Sheet (ENTER DATA)'!J218),"",'Score Sheet (ENTER DATA)'!J218)</f>
        <v>5</v>
      </c>
      <c r="K88" s="98">
        <f>IF(ISBLANK('Score Sheet (ENTER DATA)'!K218),"",'Score Sheet (ENTER DATA)'!K218)</f>
        <v>5</v>
      </c>
      <c r="L88" s="98">
        <f>IF(ISBLANK('Score Sheet (ENTER DATA)'!L218),"",'Score Sheet (ENTER DATA)'!L218)</f>
        <v>4</v>
      </c>
      <c r="M88" s="107">
        <f>IF(ISBLANK('Score Sheet (ENTER DATA)'!M218),"",'Score Sheet (ENTER DATA)'!M218)</f>
        <v>46</v>
      </c>
      <c r="N88" s="98">
        <f>IF(ISBLANK('Score Sheet (ENTER DATA)'!N218),"",'Score Sheet (ENTER DATA)'!N218)</f>
        <v>4</v>
      </c>
      <c r="O88" s="98">
        <f>IF(ISBLANK('Score Sheet (ENTER DATA)'!O218),"",'Score Sheet (ENTER DATA)'!O218)</f>
        <v>5</v>
      </c>
      <c r="P88" s="98">
        <f>IF(ISBLANK('Score Sheet (ENTER DATA)'!P218),"",'Score Sheet (ENTER DATA)'!P218)</f>
        <v>6</v>
      </c>
      <c r="Q88" s="98">
        <f>IF(ISBLANK('Score Sheet (ENTER DATA)'!Q218),"",'Score Sheet (ENTER DATA)'!Q218)</f>
        <v>6</v>
      </c>
      <c r="R88" s="98">
        <f>IF(ISBLANK('Score Sheet (ENTER DATA)'!R218),"",'Score Sheet (ENTER DATA)'!R218)</f>
        <v>6</v>
      </c>
      <c r="S88" s="98">
        <f>IF(ISBLANK('Score Sheet (ENTER DATA)'!S218),"",'Score Sheet (ENTER DATA)'!S218)</f>
        <v>6</v>
      </c>
      <c r="T88" s="98">
        <f>IF(ISBLANK('Score Sheet (ENTER DATA)'!T218),"",'Score Sheet (ENTER DATA)'!T218)</f>
        <v>4</v>
      </c>
      <c r="U88" s="98">
        <f>IF(ISBLANK('Score Sheet (ENTER DATA)'!U218),"",'Score Sheet (ENTER DATA)'!U218)</f>
        <v>5</v>
      </c>
      <c r="V88" s="98">
        <f>IF(ISBLANK('Score Sheet (ENTER DATA)'!V218),"",'Score Sheet (ENTER DATA)'!V218)</f>
        <v>6</v>
      </c>
      <c r="W88" s="112">
        <f>IF(ISBLANK('Score Sheet (ENTER DATA)'!W218),"",'Score Sheet (ENTER DATA)'!W218)</f>
        <v>48</v>
      </c>
      <c r="X88" s="114">
        <f>IF(ISBLANK('Score Sheet (ENTER DATA)'!X218),"",'Score Sheet (ENTER DATA)'!X218)</f>
        <v>94</v>
      </c>
      <c r="Y88" s="98">
        <f>IF(ISBLANK('Score Sheet (ENTER DATA)'!Y218),"",'Score Sheet (ENTER DATA)'!Y218)</f>
        <v>48</v>
      </c>
      <c r="Z88" s="98">
        <f>IF(ISBLANK('Score Sheet (ENTER DATA)'!Z218),"",'Score Sheet (ENTER DATA)'!Z218)</f>
        <v>33</v>
      </c>
      <c r="AA88" s="98">
        <f>IF(ISBLANK('Score Sheet (ENTER DATA)'!AA218),"",'Score Sheet (ENTER DATA)'!AA218)</f>
        <v>15</v>
      </c>
      <c r="AB88" s="98">
        <f>IF(ISBLANK('Score Sheet (ENTER DATA)'!AB218),"",'Score Sheet (ENTER DATA)'!AB218)</f>
        <v>6</v>
      </c>
      <c r="AC88" s="98">
        <f>IF(ISBLANK('Score Sheet (ENTER DATA)'!AC218),"",'Score Sheet (ENTER DATA)'!AC218)</f>
        <v>46</v>
      </c>
      <c r="AD88" s="98">
        <f>IF(ISBLANK('Score Sheet (ENTER DATA)'!AD218),"",'Score Sheet (ENTER DATA)'!AD218)</f>
        <v>29</v>
      </c>
      <c r="AE88" s="98">
        <f>IF(ISBLANK('Score Sheet (ENTER DATA)'!AE218),"",'Score Sheet (ENTER DATA)'!AE218)</f>
        <v>14</v>
      </c>
      <c r="AF88" s="98">
        <f>IF(ISBLANK('Score Sheet (ENTER DATA)'!AF218),"",'Score Sheet (ENTER DATA)'!AF218)</f>
        <v>4</v>
      </c>
      <c r="AG88" s="148"/>
    </row>
    <row r="89" ht="14.25" customHeight="1">
      <c r="A89" s="200" t="str">
        <f>IF(ISBLANK('Score Sheet (ENTER DATA)'!C69),"",'Score Sheet (ENTER DATA)'!A69)</f>
        <v>GREN</v>
      </c>
      <c r="B89" s="38">
        <f>IF(ISBLANK('Score Sheet (ENTER DATA)'!C69),"",'Score Sheet (ENTER DATA)'!B69)</f>
        <v>5</v>
      </c>
      <c r="C89" s="40" t="str">
        <f>IF(ISBLANK('Score Sheet (ENTER DATA)'!C69),"",'Score Sheet (ENTER DATA)'!C69)</f>
        <v>Jack Nelson</v>
      </c>
      <c r="D89" s="38">
        <f>IF(ISBLANK('Score Sheet (ENTER DATA)'!D69),"",'Score Sheet (ENTER DATA)'!D69)</f>
        <v>5</v>
      </c>
      <c r="E89" s="38">
        <f>IF(ISBLANK('Score Sheet (ENTER DATA)'!E69),"",'Score Sheet (ENTER DATA)'!E69)</f>
        <v>6</v>
      </c>
      <c r="F89" s="38">
        <f>IF(ISBLANK('Score Sheet (ENTER DATA)'!F69),"",'Score Sheet (ENTER DATA)'!F69)</f>
        <v>4</v>
      </c>
      <c r="G89" s="38">
        <f>IF(ISBLANK('Score Sheet (ENTER DATA)'!G69),"",'Score Sheet (ENTER DATA)'!G69)</f>
        <v>5</v>
      </c>
      <c r="H89" s="38">
        <f>IF(ISBLANK('Score Sheet (ENTER DATA)'!H69),"",'Score Sheet (ENTER DATA)'!H69)</f>
        <v>5</v>
      </c>
      <c r="I89" s="38">
        <f>IF(ISBLANK('Score Sheet (ENTER DATA)'!I69),"",'Score Sheet (ENTER DATA)'!I69)</f>
        <v>5</v>
      </c>
      <c r="J89" s="38">
        <f>IF(ISBLANK('Score Sheet (ENTER DATA)'!J69),"",'Score Sheet (ENTER DATA)'!J69)</f>
        <v>6</v>
      </c>
      <c r="K89" s="38">
        <f>IF(ISBLANK('Score Sheet (ENTER DATA)'!K69),"",'Score Sheet (ENTER DATA)'!K69)</f>
        <v>4</v>
      </c>
      <c r="L89" s="38">
        <f>IF(ISBLANK('Score Sheet (ENTER DATA)'!L69),"",'Score Sheet (ENTER DATA)'!L69)</f>
        <v>5</v>
      </c>
      <c r="M89" s="48">
        <f>IF('Score Sheet (ENTER DATA)'!M69=0,"",'Score Sheet (ENTER DATA)'!M69)</f>
        <v>45</v>
      </c>
      <c r="N89" s="38">
        <f>IF(ISBLANK('Score Sheet (ENTER DATA)'!N69),"",'Score Sheet (ENTER DATA)'!N69)</f>
        <v>5</v>
      </c>
      <c r="O89" s="38">
        <f>IF(ISBLANK('Score Sheet (ENTER DATA)'!O69),"",'Score Sheet (ENTER DATA)'!O69)</f>
        <v>6</v>
      </c>
      <c r="P89" s="38">
        <f>IF(ISBLANK('Score Sheet (ENTER DATA)'!P69),"",'Score Sheet (ENTER DATA)'!P69)</f>
        <v>6</v>
      </c>
      <c r="Q89" s="38">
        <f>IF(ISBLANK('Score Sheet (ENTER DATA)'!Q69),"",'Score Sheet (ENTER DATA)'!Q69)</f>
        <v>6</v>
      </c>
      <c r="R89" s="38">
        <f>IF(ISBLANK('Score Sheet (ENTER DATA)'!R69),"",'Score Sheet (ENTER DATA)'!R69)</f>
        <v>5</v>
      </c>
      <c r="S89" s="38">
        <f>IF(ISBLANK('Score Sheet (ENTER DATA)'!S69),"",'Score Sheet (ENTER DATA)'!S69)</f>
        <v>5</v>
      </c>
      <c r="T89" s="38">
        <f>IF(ISBLANK('Score Sheet (ENTER DATA)'!T69),"",'Score Sheet (ENTER DATA)'!T69)</f>
        <v>4</v>
      </c>
      <c r="U89" s="38">
        <f>IF(ISBLANK('Score Sheet (ENTER DATA)'!U69),"",'Score Sheet (ENTER DATA)'!U69)</f>
        <v>6</v>
      </c>
      <c r="V89" s="38">
        <f>IF(ISBLANK('Score Sheet (ENTER DATA)'!V69),"",'Score Sheet (ENTER DATA)'!V69)</f>
        <v>6</v>
      </c>
      <c r="W89" s="53">
        <f>IF('Score Sheet (ENTER DATA)'!W69=0,"",'Score Sheet (ENTER DATA)'!W69)</f>
        <v>49</v>
      </c>
      <c r="X89" s="55">
        <f>IF('Score Sheet (ENTER DATA)'!X69=0,"",'Score Sheet (ENTER DATA)'!X69)</f>
        <v>94</v>
      </c>
      <c r="Y89" s="38">
        <f>IF('Score Sheet (ENTER DATA)'!Y69=0,"",'Score Sheet (ENTER DATA)'!Y69)</f>
        <v>49</v>
      </c>
      <c r="Z89" s="38">
        <f>IF('Score Sheet (ENTER DATA)'!Z69=0,"",'Score Sheet (ENTER DATA)'!Z69)</f>
        <v>32</v>
      </c>
      <c r="AA89" s="38">
        <f>IF('Score Sheet (ENTER DATA)'!AA69=0,"",'Score Sheet (ENTER DATA)'!AA69)</f>
        <v>16</v>
      </c>
      <c r="AB89" s="38">
        <f>IF('Score Sheet (ENTER DATA)'!AB69=0,"",'Score Sheet (ENTER DATA)'!AB69)</f>
        <v>6</v>
      </c>
      <c r="AC89" s="38">
        <f>IF('Score Sheet (ENTER DATA)'!AC69=0,"",'Score Sheet (ENTER DATA)'!AC69)</f>
        <v>45</v>
      </c>
      <c r="AD89" s="38">
        <f>IF('Score Sheet (ENTER DATA)'!AD69=0,"",'Score Sheet (ENTER DATA)'!AD69)</f>
        <v>30</v>
      </c>
      <c r="AE89" s="38">
        <f>IF('Score Sheet (ENTER DATA)'!AE69=0,"",'Score Sheet (ENTER DATA)'!AE69)</f>
        <v>15</v>
      </c>
      <c r="AF89" s="38">
        <f>IF('Score Sheet (ENTER DATA)'!AF69=0,"",'Score Sheet (ENTER DATA)'!AF69)</f>
        <v>5</v>
      </c>
      <c r="AG89" s="148"/>
    </row>
    <row r="90" ht="14.25" customHeight="1">
      <c r="A90" s="200" t="str">
        <f>IF(ISBLANK('Score Sheet (ENTER DATA)'!C67),"",'Score Sheet (ENTER DATA)'!A67)</f>
        <v>GREN</v>
      </c>
      <c r="B90" s="38">
        <f>IF(ISBLANK('Score Sheet (ENTER DATA)'!C67),"",'Score Sheet (ENTER DATA)'!B67)</f>
        <v>3</v>
      </c>
      <c r="C90" s="40" t="str">
        <f>IF(ISBLANK('Score Sheet (ENTER DATA)'!C67),"",'Score Sheet (ENTER DATA)'!C67)</f>
        <v>Ethan Erenz</v>
      </c>
      <c r="D90" s="38">
        <f>IF(ISBLANK('Score Sheet (ENTER DATA)'!D67),"",'Score Sheet (ENTER DATA)'!D67)</f>
        <v>6</v>
      </c>
      <c r="E90" s="38">
        <f>IF(ISBLANK('Score Sheet (ENTER DATA)'!E67),"",'Score Sheet (ENTER DATA)'!E67)</f>
        <v>7</v>
      </c>
      <c r="F90" s="38">
        <f>IF(ISBLANK('Score Sheet (ENTER DATA)'!F67),"",'Score Sheet (ENTER DATA)'!F67)</f>
        <v>5</v>
      </c>
      <c r="G90" s="38">
        <f>IF(ISBLANK('Score Sheet (ENTER DATA)'!G67),"",'Score Sheet (ENTER DATA)'!G67)</f>
        <v>8</v>
      </c>
      <c r="H90" s="38">
        <f>IF(ISBLANK('Score Sheet (ENTER DATA)'!H67),"",'Score Sheet (ENTER DATA)'!H67)</f>
        <v>4</v>
      </c>
      <c r="I90" s="38">
        <f>IF(ISBLANK('Score Sheet (ENTER DATA)'!I67),"",'Score Sheet (ENTER DATA)'!I67)</f>
        <v>5</v>
      </c>
      <c r="J90" s="38">
        <f>IF(ISBLANK('Score Sheet (ENTER DATA)'!J67),"",'Score Sheet (ENTER DATA)'!J67)</f>
        <v>6</v>
      </c>
      <c r="K90" s="38">
        <f>IF(ISBLANK('Score Sheet (ENTER DATA)'!K67),"",'Score Sheet (ENTER DATA)'!K67)</f>
        <v>6</v>
      </c>
      <c r="L90" s="38">
        <f>IF(ISBLANK('Score Sheet (ENTER DATA)'!L67),"",'Score Sheet (ENTER DATA)'!L67)</f>
        <v>6</v>
      </c>
      <c r="M90" s="48">
        <f>IF('Score Sheet (ENTER DATA)'!M67=0,"",'Score Sheet (ENTER DATA)'!M67)</f>
        <v>53</v>
      </c>
      <c r="N90" s="38">
        <f>IF(ISBLANK('Score Sheet (ENTER DATA)'!N67),"",'Score Sheet (ENTER DATA)'!N67)</f>
        <v>6</v>
      </c>
      <c r="O90" s="38">
        <f>IF(ISBLANK('Score Sheet (ENTER DATA)'!O67),"",'Score Sheet (ENTER DATA)'!O67)</f>
        <v>4</v>
      </c>
      <c r="P90" s="38">
        <f>IF(ISBLANK('Score Sheet (ENTER DATA)'!P67),"",'Score Sheet (ENTER DATA)'!P67)</f>
        <v>4</v>
      </c>
      <c r="Q90" s="38">
        <f>IF(ISBLANK('Score Sheet (ENTER DATA)'!Q67),"",'Score Sheet (ENTER DATA)'!Q67)</f>
        <v>5</v>
      </c>
      <c r="R90" s="38">
        <f>IF(ISBLANK('Score Sheet (ENTER DATA)'!R67),"",'Score Sheet (ENTER DATA)'!R67)</f>
        <v>5</v>
      </c>
      <c r="S90" s="38">
        <f>IF(ISBLANK('Score Sheet (ENTER DATA)'!S67),"",'Score Sheet (ENTER DATA)'!S67)</f>
        <v>5</v>
      </c>
      <c r="T90" s="38">
        <f>IF(ISBLANK('Score Sheet (ENTER DATA)'!T67),"",'Score Sheet (ENTER DATA)'!T67)</f>
        <v>4</v>
      </c>
      <c r="U90" s="38">
        <f>IF(ISBLANK('Score Sheet (ENTER DATA)'!U67),"",'Score Sheet (ENTER DATA)'!U67)</f>
        <v>6</v>
      </c>
      <c r="V90" s="38">
        <f>IF(ISBLANK('Score Sheet (ENTER DATA)'!V67),"",'Score Sheet (ENTER DATA)'!V67)</f>
        <v>4</v>
      </c>
      <c r="W90" s="53">
        <f>IF('Score Sheet (ENTER DATA)'!W67=0,"",'Score Sheet (ENTER DATA)'!W67)</f>
        <v>43</v>
      </c>
      <c r="X90" s="55">
        <f>IF('Score Sheet (ENTER DATA)'!X67=0,"",'Score Sheet (ENTER DATA)'!X67)</f>
        <v>96</v>
      </c>
      <c r="Y90" s="38">
        <f>IF('Score Sheet (ENTER DATA)'!Y67=0,"",'Score Sheet (ENTER DATA)'!Y67)</f>
        <v>43</v>
      </c>
      <c r="Z90" s="38">
        <f>IF('Score Sheet (ENTER DATA)'!Z67=0,"",'Score Sheet (ENTER DATA)'!Z67)</f>
        <v>29</v>
      </c>
      <c r="AA90" s="38">
        <f>IF('Score Sheet (ENTER DATA)'!AA67=0,"",'Score Sheet (ENTER DATA)'!AA67)</f>
        <v>14</v>
      </c>
      <c r="AB90" s="38">
        <f>IF('Score Sheet (ENTER DATA)'!AB67=0,"",'Score Sheet (ENTER DATA)'!AB67)</f>
        <v>4</v>
      </c>
      <c r="AC90" s="38">
        <f>IF('Score Sheet (ENTER DATA)'!AC67=0,"",'Score Sheet (ENTER DATA)'!AC67)</f>
        <v>53</v>
      </c>
      <c r="AD90" s="38">
        <f>IF('Score Sheet (ENTER DATA)'!AD67=0,"",'Score Sheet (ENTER DATA)'!AD67)</f>
        <v>35</v>
      </c>
      <c r="AE90" s="38">
        <f>IF('Score Sheet (ENTER DATA)'!AE67=0,"",'Score Sheet (ENTER DATA)'!AE67)</f>
        <v>18</v>
      </c>
      <c r="AF90" s="38">
        <f>IF('Score Sheet (ENTER DATA)'!AF67=0,"",'Score Sheet (ENTER DATA)'!AF67)</f>
        <v>6</v>
      </c>
      <c r="AG90" s="148"/>
    </row>
    <row r="91" ht="14.25" customHeight="1">
      <c r="A91" s="199" t="str">
        <f>IF(ISBLANK('Score Sheet (ENTER DATA)'!C193),"",'Score Sheet (ENTER DATA)'!A193)</f>
        <v>StC</v>
      </c>
      <c r="B91" s="38">
        <f>IF(ISBLANK('Score Sheet (ENTER DATA)'!C193),"",'Score Sheet (ENTER DATA)'!B193)</f>
        <v>3</v>
      </c>
      <c r="C91" s="40" t="str">
        <f>IF(ISBLANK('Score Sheet (ENTER DATA)'!C193),"",'Score Sheet (ENTER DATA)'!C193)</f>
        <v>Vinnie Ruffalo</v>
      </c>
      <c r="D91" s="38">
        <f>IF(ISBLANK('Score Sheet (ENTER DATA)'!D193),"",'Score Sheet (ENTER DATA)'!D193)</f>
        <v>5</v>
      </c>
      <c r="E91" s="38">
        <f>IF(ISBLANK('Score Sheet (ENTER DATA)'!E193),"",'Score Sheet (ENTER DATA)'!E193)</f>
        <v>7</v>
      </c>
      <c r="F91" s="38">
        <f>IF(ISBLANK('Score Sheet (ENTER DATA)'!F193),"",'Score Sheet (ENTER DATA)'!F193)</f>
        <v>5</v>
      </c>
      <c r="G91" s="38">
        <f>IF(ISBLANK('Score Sheet (ENTER DATA)'!G193),"",'Score Sheet (ENTER DATA)'!G193)</f>
        <v>7</v>
      </c>
      <c r="H91" s="38">
        <f>IF(ISBLANK('Score Sheet (ENTER DATA)'!H193),"",'Score Sheet (ENTER DATA)'!H193)</f>
        <v>4</v>
      </c>
      <c r="I91" s="38">
        <f>IF(ISBLANK('Score Sheet (ENTER DATA)'!I193),"",'Score Sheet (ENTER DATA)'!I193)</f>
        <v>5</v>
      </c>
      <c r="J91" s="38">
        <f>IF(ISBLANK('Score Sheet (ENTER DATA)'!J193),"",'Score Sheet (ENTER DATA)'!J193)</f>
        <v>7</v>
      </c>
      <c r="K91" s="38">
        <f>IF(ISBLANK('Score Sheet (ENTER DATA)'!K193),"",'Score Sheet (ENTER DATA)'!K193)</f>
        <v>5</v>
      </c>
      <c r="L91" s="38">
        <f>IF(ISBLANK('Score Sheet (ENTER DATA)'!L193),"",'Score Sheet (ENTER DATA)'!L193)</f>
        <v>5</v>
      </c>
      <c r="M91" s="48">
        <f>IF('Score Sheet (ENTER DATA)'!M193=0,"",'Score Sheet (ENTER DATA)'!M193)</f>
        <v>50</v>
      </c>
      <c r="N91" s="38">
        <f>IF(ISBLANK('Score Sheet (ENTER DATA)'!N193),"",'Score Sheet (ENTER DATA)'!N193)</f>
        <v>5</v>
      </c>
      <c r="O91" s="38">
        <f>IF(ISBLANK('Score Sheet (ENTER DATA)'!O193),"",'Score Sheet (ENTER DATA)'!O193)</f>
        <v>4</v>
      </c>
      <c r="P91" s="38">
        <f>IF(ISBLANK('Score Sheet (ENTER DATA)'!P193),"",'Score Sheet (ENTER DATA)'!P193)</f>
        <v>4</v>
      </c>
      <c r="Q91" s="38">
        <f>IF(ISBLANK('Score Sheet (ENTER DATA)'!Q193),"",'Score Sheet (ENTER DATA)'!Q193)</f>
        <v>5</v>
      </c>
      <c r="R91" s="38">
        <f>IF(ISBLANK('Score Sheet (ENTER DATA)'!R193),"",'Score Sheet (ENTER DATA)'!R193)</f>
        <v>7</v>
      </c>
      <c r="S91" s="38">
        <f>IF(ISBLANK('Score Sheet (ENTER DATA)'!S193),"",'Score Sheet (ENTER DATA)'!S193)</f>
        <v>5</v>
      </c>
      <c r="T91" s="38">
        <f>IF(ISBLANK('Score Sheet (ENTER DATA)'!T193),"",'Score Sheet (ENTER DATA)'!T193)</f>
        <v>4</v>
      </c>
      <c r="U91" s="38">
        <f>IF(ISBLANK('Score Sheet (ENTER DATA)'!U193),"",'Score Sheet (ENTER DATA)'!U193)</f>
        <v>7</v>
      </c>
      <c r="V91" s="38">
        <f>IF(ISBLANK('Score Sheet (ENTER DATA)'!V193),"",'Score Sheet (ENTER DATA)'!V193)</f>
        <v>5</v>
      </c>
      <c r="W91" s="53">
        <f>IF('Score Sheet (ENTER DATA)'!W193=0,"",'Score Sheet (ENTER DATA)'!W193)</f>
        <v>46</v>
      </c>
      <c r="X91" s="55">
        <f>IF('Score Sheet (ENTER DATA)'!X193=0,"",'Score Sheet (ENTER DATA)'!X193)</f>
        <v>96</v>
      </c>
      <c r="Y91" s="38">
        <f>IF('Score Sheet (ENTER DATA)'!Y193=0,"",'Score Sheet (ENTER DATA)'!Y193)</f>
        <v>46</v>
      </c>
      <c r="Z91" s="38">
        <f>IF('Score Sheet (ENTER DATA)'!Z193=0,"",'Score Sheet (ENTER DATA)'!Z193)</f>
        <v>33</v>
      </c>
      <c r="AA91" s="38">
        <f>IF('Score Sheet (ENTER DATA)'!AA193=0,"",'Score Sheet (ENTER DATA)'!AA193)</f>
        <v>16</v>
      </c>
      <c r="AB91" s="38">
        <f>IF('Score Sheet (ENTER DATA)'!AB193=0,"",'Score Sheet (ENTER DATA)'!AB193)</f>
        <v>5</v>
      </c>
      <c r="AC91" s="38">
        <f>IF('Score Sheet (ENTER DATA)'!AC193=0,"",'Score Sheet (ENTER DATA)'!AC193)</f>
        <v>50</v>
      </c>
      <c r="AD91" s="38">
        <f>IF('Score Sheet (ENTER DATA)'!AD193=0,"",'Score Sheet (ENTER DATA)'!AD193)</f>
        <v>33</v>
      </c>
      <c r="AE91" s="38">
        <f>IF('Score Sheet (ENTER DATA)'!AE193=0,"",'Score Sheet (ENTER DATA)'!AE193)</f>
        <v>17</v>
      </c>
      <c r="AF91" s="38">
        <f>IF('Score Sheet (ENTER DATA)'!AF193=0,"",'Score Sheet (ENTER DATA)'!AF193)</f>
        <v>5</v>
      </c>
      <c r="AG91" s="338"/>
    </row>
    <row r="92" ht="14.25" customHeight="1">
      <c r="A92" s="187" t="str">
        <f>IF(ISBLANK('Score Sheet (ENTER DATA)'!C249),"",'Score Sheet (ENTER DATA)'!A249)</f>
        <v>WHIT</v>
      </c>
      <c r="B92" s="38">
        <f>IF(ISBLANK('Score Sheet (ENTER DATA)'!C249),"",'Score Sheet (ENTER DATA)'!B249)</f>
        <v>5</v>
      </c>
      <c r="C92" s="40" t="str">
        <f>IF(ISBLANK('Score Sheet (ENTER DATA)'!C249),"",'Score Sheet (ENTER DATA)'!C249)</f>
        <v>Isiah Haun</v>
      </c>
      <c r="D92" s="38">
        <f>IF(ISBLANK('Score Sheet (ENTER DATA)'!D249),"",'Score Sheet (ENTER DATA)'!D249)</f>
        <v>5</v>
      </c>
      <c r="E92" s="38">
        <f>IF(ISBLANK('Score Sheet (ENTER DATA)'!E249),"",'Score Sheet (ENTER DATA)'!E249)</f>
        <v>6</v>
      </c>
      <c r="F92" s="38">
        <f>IF(ISBLANK('Score Sheet (ENTER DATA)'!F249),"",'Score Sheet (ENTER DATA)'!F249)</f>
        <v>5</v>
      </c>
      <c r="G92" s="38">
        <f>IF(ISBLANK('Score Sheet (ENTER DATA)'!G249),"",'Score Sheet (ENTER DATA)'!G249)</f>
        <v>5</v>
      </c>
      <c r="H92" s="38">
        <f>IF(ISBLANK('Score Sheet (ENTER DATA)'!H249),"",'Score Sheet (ENTER DATA)'!H249)</f>
        <v>7</v>
      </c>
      <c r="I92" s="38">
        <f>IF(ISBLANK('Score Sheet (ENTER DATA)'!I249),"",'Score Sheet (ENTER DATA)'!I249)</f>
        <v>5</v>
      </c>
      <c r="J92" s="38">
        <f>IF(ISBLANK('Score Sheet (ENTER DATA)'!J249),"",'Score Sheet (ENTER DATA)'!J249)</f>
        <v>6</v>
      </c>
      <c r="K92" s="38">
        <f>IF(ISBLANK('Score Sheet (ENTER DATA)'!K249),"",'Score Sheet (ENTER DATA)'!K249)</f>
        <v>5</v>
      </c>
      <c r="L92" s="38">
        <f>IF(ISBLANK('Score Sheet (ENTER DATA)'!L249),"",'Score Sheet (ENTER DATA)'!L249)</f>
        <v>5</v>
      </c>
      <c r="M92" s="48">
        <f>IF('Score Sheet (ENTER DATA)'!M249=0,"",'Score Sheet (ENTER DATA)'!M249)</f>
        <v>49</v>
      </c>
      <c r="N92" s="38">
        <f>IF(ISBLANK('Score Sheet (ENTER DATA)'!N249),"",'Score Sheet (ENTER DATA)'!N249)</f>
        <v>5</v>
      </c>
      <c r="O92" s="38">
        <f>IF(ISBLANK('Score Sheet (ENTER DATA)'!O249),"",'Score Sheet (ENTER DATA)'!O249)</f>
        <v>6</v>
      </c>
      <c r="P92" s="38">
        <f>IF(ISBLANK('Score Sheet (ENTER DATA)'!P249),"",'Score Sheet (ENTER DATA)'!P249)</f>
        <v>5</v>
      </c>
      <c r="Q92" s="38">
        <f>IF(ISBLANK('Score Sheet (ENTER DATA)'!Q249),"",'Score Sheet (ENTER DATA)'!Q249)</f>
        <v>6</v>
      </c>
      <c r="R92" s="38">
        <f>IF(ISBLANK('Score Sheet (ENTER DATA)'!R249),"",'Score Sheet (ENTER DATA)'!R249)</f>
        <v>5</v>
      </c>
      <c r="S92" s="38">
        <f>IF(ISBLANK('Score Sheet (ENTER DATA)'!S249),"",'Score Sheet (ENTER DATA)'!S249)</f>
        <v>4</v>
      </c>
      <c r="T92" s="38">
        <f>IF(ISBLANK('Score Sheet (ENTER DATA)'!T249),"",'Score Sheet (ENTER DATA)'!T249)</f>
        <v>4</v>
      </c>
      <c r="U92" s="38">
        <f>IF(ISBLANK('Score Sheet (ENTER DATA)'!U249),"",'Score Sheet (ENTER DATA)'!U249)</f>
        <v>6</v>
      </c>
      <c r="V92" s="38">
        <f>IF(ISBLANK('Score Sheet (ENTER DATA)'!V249),"",'Score Sheet (ENTER DATA)'!V249)</f>
        <v>6</v>
      </c>
      <c r="W92" s="53">
        <f>IF(ISBLANK('Score Sheet (ENTER DATA)'!W249),"",'Score Sheet (ENTER DATA)'!W249)</f>
        <v>47</v>
      </c>
      <c r="X92" s="55">
        <f>IF(ISBLANK('Score Sheet (ENTER DATA)'!X249),"",'Score Sheet (ENTER DATA)'!X249)</f>
        <v>96</v>
      </c>
      <c r="Y92" s="38">
        <f>IF(ISBLANK('Score Sheet (ENTER DATA)'!Y249),"",'Score Sheet (ENTER DATA)'!Y249)</f>
        <v>47</v>
      </c>
      <c r="Z92" s="38">
        <f>IF(ISBLANK('Score Sheet (ENTER DATA)'!Z249),"",'Score Sheet (ENTER DATA)'!Z249)</f>
        <v>31</v>
      </c>
      <c r="AA92" s="38">
        <f>IF(ISBLANK('Score Sheet (ENTER DATA)'!AA249),"",'Score Sheet (ENTER DATA)'!AA249)</f>
        <v>16</v>
      </c>
      <c r="AB92" s="38">
        <f>IF(ISBLANK('Score Sheet (ENTER DATA)'!AB249),"",'Score Sheet (ENTER DATA)'!AB249)</f>
        <v>6</v>
      </c>
      <c r="AC92" s="38">
        <f>IF(ISBLANK('Score Sheet (ENTER DATA)'!AC249),"",'Score Sheet (ENTER DATA)'!AC249)</f>
        <v>49</v>
      </c>
      <c r="AD92" s="38">
        <f>IF(ISBLANK('Score Sheet (ENTER DATA)'!AD249),"",'Score Sheet (ENTER DATA)'!AD249)</f>
        <v>33</v>
      </c>
      <c r="AE92" s="38">
        <f>IF(ISBLANK('Score Sheet (ENTER DATA)'!AE249),"",'Score Sheet (ENTER DATA)'!AE249)</f>
        <v>16</v>
      </c>
      <c r="AF92" s="38">
        <f>IF(ISBLANK('Score Sheet (ENTER DATA)'!AF249),"",'Score Sheet (ENTER DATA)'!AF249)</f>
        <v>5</v>
      </c>
      <c r="AG92" s="148"/>
    </row>
    <row r="93" ht="14.25" customHeight="1">
      <c r="A93" s="173" t="str">
        <f>IF(ISBLANK('Score Sheet (ENTER DATA)'!C168),"",'Score Sheet (ENTER DATA)'!A168)</f>
        <v>OCN</v>
      </c>
      <c r="B93" s="38">
        <f>IF(ISBLANK('Score Sheet (ENTER DATA)'!C168),"",'Score Sheet (ENTER DATA)'!B168)</f>
        <v>5</v>
      </c>
      <c r="C93" s="40" t="str">
        <f>IF(ISBLANK('Score Sheet (ENTER DATA)'!C168),"",'Score Sheet (ENTER DATA)'!C168)</f>
        <v>Ashton Cox</v>
      </c>
      <c r="D93" s="38">
        <f>IF(ISBLANK('Score Sheet (ENTER DATA)'!D168),"",'Score Sheet (ENTER DATA)'!D168)</f>
        <v>5</v>
      </c>
      <c r="E93" s="38">
        <f>IF(ISBLANK('Score Sheet (ENTER DATA)'!E168),"",'Score Sheet (ENTER DATA)'!E168)</f>
        <v>6</v>
      </c>
      <c r="F93" s="38">
        <f>IF(ISBLANK('Score Sheet (ENTER DATA)'!F168),"",'Score Sheet (ENTER DATA)'!F168)</f>
        <v>5</v>
      </c>
      <c r="G93" s="38">
        <f>IF(ISBLANK('Score Sheet (ENTER DATA)'!G168),"",'Score Sheet (ENTER DATA)'!G168)</f>
        <v>6</v>
      </c>
      <c r="H93" s="38">
        <f>IF(ISBLANK('Score Sheet (ENTER DATA)'!H168),"",'Score Sheet (ENTER DATA)'!H168)</f>
        <v>5</v>
      </c>
      <c r="I93" s="38">
        <f>IF(ISBLANK('Score Sheet (ENTER DATA)'!I168),"",'Score Sheet (ENTER DATA)'!I168)</f>
        <v>4</v>
      </c>
      <c r="J93" s="38">
        <f>IF(ISBLANK('Score Sheet (ENTER DATA)'!J168),"",'Score Sheet (ENTER DATA)'!J168)</f>
        <v>5</v>
      </c>
      <c r="K93" s="38">
        <f>IF(ISBLANK('Score Sheet (ENTER DATA)'!K168),"",'Score Sheet (ENTER DATA)'!K168)</f>
        <v>5</v>
      </c>
      <c r="L93" s="38">
        <f>IF(ISBLANK('Score Sheet (ENTER DATA)'!L168),"",'Score Sheet (ENTER DATA)'!L168)</f>
        <v>5</v>
      </c>
      <c r="M93" s="48">
        <f>IF('Score Sheet (ENTER DATA)'!M168=0,"",'Score Sheet (ENTER DATA)'!M168)</f>
        <v>46</v>
      </c>
      <c r="N93" s="38">
        <f>IF(ISBLANK('Score Sheet (ENTER DATA)'!N168),"",'Score Sheet (ENTER DATA)'!N168)</f>
        <v>6</v>
      </c>
      <c r="O93" s="38">
        <f>IF(ISBLANK('Score Sheet (ENTER DATA)'!O168),"",'Score Sheet (ENTER DATA)'!O168)</f>
        <v>5</v>
      </c>
      <c r="P93" s="38">
        <f>IF(ISBLANK('Score Sheet (ENTER DATA)'!P168),"",'Score Sheet (ENTER DATA)'!P168)</f>
        <v>6</v>
      </c>
      <c r="Q93" s="38">
        <f>IF(ISBLANK('Score Sheet (ENTER DATA)'!Q168),"",'Score Sheet (ENTER DATA)'!Q168)</f>
        <v>5</v>
      </c>
      <c r="R93" s="38">
        <f>IF(ISBLANK('Score Sheet (ENTER DATA)'!R168),"",'Score Sheet (ENTER DATA)'!R168)</f>
        <v>5</v>
      </c>
      <c r="S93" s="38">
        <f>IF(ISBLANK('Score Sheet (ENTER DATA)'!S168),"",'Score Sheet (ENTER DATA)'!S168)</f>
        <v>7</v>
      </c>
      <c r="T93" s="38">
        <f>IF(ISBLANK('Score Sheet (ENTER DATA)'!T168),"",'Score Sheet (ENTER DATA)'!T168)</f>
        <v>4</v>
      </c>
      <c r="U93" s="38">
        <f>IF(ISBLANK('Score Sheet (ENTER DATA)'!U168),"",'Score Sheet (ENTER DATA)'!U168)</f>
        <v>7</v>
      </c>
      <c r="V93" s="38">
        <f>IF(ISBLANK('Score Sheet (ENTER DATA)'!V168),"",'Score Sheet (ENTER DATA)'!V168)</f>
        <v>5</v>
      </c>
      <c r="W93" s="53">
        <f>IF('Score Sheet (ENTER DATA)'!W168=0,"",'Score Sheet (ENTER DATA)'!W168)</f>
        <v>50</v>
      </c>
      <c r="X93" s="55">
        <f>IF('Score Sheet (ENTER DATA)'!X168=0,"",'Score Sheet (ENTER DATA)'!X168)</f>
        <v>96</v>
      </c>
      <c r="Y93" s="38">
        <f>IF('Score Sheet (ENTER DATA)'!Y168=0,"",'Score Sheet (ENTER DATA)'!Y168)</f>
        <v>50</v>
      </c>
      <c r="Z93" s="38">
        <f>IF('Score Sheet (ENTER DATA)'!Z168=0,"",'Score Sheet (ENTER DATA)'!Z168)</f>
        <v>33</v>
      </c>
      <c r="AA93" s="38">
        <f>IF('Score Sheet (ENTER DATA)'!AA168=0,"",'Score Sheet (ENTER DATA)'!AA168)</f>
        <v>16</v>
      </c>
      <c r="AB93" s="38">
        <f>IF('Score Sheet (ENTER DATA)'!AB168=0,"",'Score Sheet (ENTER DATA)'!AB168)</f>
        <v>5</v>
      </c>
      <c r="AC93" s="38">
        <f>IF('Score Sheet (ENTER DATA)'!AC168=0,"",'Score Sheet (ENTER DATA)'!AC168)</f>
        <v>46</v>
      </c>
      <c r="AD93" s="38">
        <f>IF('Score Sheet (ENTER DATA)'!AD168=0,"",'Score Sheet (ENTER DATA)'!AD168)</f>
        <v>30</v>
      </c>
      <c r="AE93" s="38">
        <f>IF('Score Sheet (ENTER DATA)'!AE168=0,"",'Score Sheet (ENTER DATA)'!AE168)</f>
        <v>15</v>
      </c>
      <c r="AF93" s="38">
        <f>IF('Score Sheet (ENTER DATA)'!AF168=0,"",'Score Sheet (ENTER DATA)'!AF168)</f>
        <v>5</v>
      </c>
      <c r="AG93" s="158"/>
    </row>
    <row r="94" ht="14.25" customHeight="1">
      <c r="A94" s="270" t="str">
        <f>IF(ISBLANK('Score Sheet (ENTER DATA)'!C236),"",'Score Sheet (ENTER DATA)'!A236)</f>
        <v>LCL</v>
      </c>
      <c r="B94" s="98">
        <f>IF(ISBLANK('Score Sheet (ENTER DATA)'!C236),"",'Score Sheet (ENTER DATA)'!B236)</f>
        <v>1</v>
      </c>
      <c r="C94" s="101" t="str">
        <f>IF(ISBLANK('Score Sheet (ENTER DATA)'!C236),"",'Score Sheet (ENTER DATA)'!C236)</f>
        <v>Isaac Novak</v>
      </c>
      <c r="D94" s="98">
        <f>IF(ISBLANK('Score Sheet (ENTER DATA)'!D236),"",'Score Sheet (ENTER DATA)'!D236)</f>
        <v>4</v>
      </c>
      <c r="E94" s="98">
        <f>IF(ISBLANK('Score Sheet (ENTER DATA)'!E236),"",'Score Sheet (ENTER DATA)'!E236)</f>
        <v>6</v>
      </c>
      <c r="F94" s="98">
        <f>IF(ISBLANK('Score Sheet (ENTER DATA)'!F236),"",'Score Sheet (ENTER DATA)'!F236)</f>
        <v>4</v>
      </c>
      <c r="G94" s="98">
        <f>IF(ISBLANK('Score Sheet (ENTER DATA)'!G236),"",'Score Sheet (ENTER DATA)'!G236)</f>
        <v>6</v>
      </c>
      <c r="H94" s="98">
        <f>IF(ISBLANK('Score Sheet (ENTER DATA)'!H236),"",'Score Sheet (ENTER DATA)'!H236)</f>
        <v>4</v>
      </c>
      <c r="I94" s="98">
        <f>IF(ISBLANK('Score Sheet (ENTER DATA)'!I236),"",'Score Sheet (ENTER DATA)'!I236)</f>
        <v>6</v>
      </c>
      <c r="J94" s="98">
        <f>IF(ISBLANK('Score Sheet (ENTER DATA)'!J236),"",'Score Sheet (ENTER DATA)'!J236)</f>
        <v>7</v>
      </c>
      <c r="K94" s="98">
        <f>IF(ISBLANK('Score Sheet (ENTER DATA)'!K236),"",'Score Sheet (ENTER DATA)'!K236)</f>
        <v>5</v>
      </c>
      <c r="L94" s="98">
        <f>IF(ISBLANK('Score Sheet (ENTER DATA)'!L236),"",'Score Sheet (ENTER DATA)'!L236)</f>
        <v>4</v>
      </c>
      <c r="M94" s="107">
        <f>IF(ISBLANK('Score Sheet (ENTER DATA)'!M236),"",'Score Sheet (ENTER DATA)'!M236)</f>
        <v>46</v>
      </c>
      <c r="N94" s="98">
        <f>IF(ISBLANK('Score Sheet (ENTER DATA)'!N236),"",'Score Sheet (ENTER DATA)'!N236)</f>
        <v>5</v>
      </c>
      <c r="O94" s="98">
        <f>IF(ISBLANK('Score Sheet (ENTER DATA)'!O236),"",'Score Sheet (ENTER DATA)'!O236)</f>
        <v>6</v>
      </c>
      <c r="P94" s="98">
        <f>IF(ISBLANK('Score Sheet (ENTER DATA)'!P236),"",'Score Sheet (ENTER DATA)'!P236)</f>
        <v>4</v>
      </c>
      <c r="Q94" s="98">
        <f>IF(ISBLANK('Score Sheet (ENTER DATA)'!Q236),"",'Score Sheet (ENTER DATA)'!Q236)</f>
        <v>7</v>
      </c>
      <c r="R94" s="98">
        <f>IF(ISBLANK('Score Sheet (ENTER DATA)'!R236),"",'Score Sheet (ENTER DATA)'!R236)</f>
        <v>5</v>
      </c>
      <c r="S94" s="98">
        <f>IF(ISBLANK('Score Sheet (ENTER DATA)'!S236),"",'Score Sheet (ENTER DATA)'!S236)</f>
        <v>7</v>
      </c>
      <c r="T94" s="98">
        <f>IF(ISBLANK('Score Sheet (ENTER DATA)'!T236),"",'Score Sheet (ENTER DATA)'!T236)</f>
        <v>3</v>
      </c>
      <c r="U94" s="98">
        <f>IF(ISBLANK('Score Sheet (ENTER DATA)'!U236),"",'Score Sheet (ENTER DATA)'!U236)</f>
        <v>7</v>
      </c>
      <c r="V94" s="98">
        <f>IF(ISBLANK('Score Sheet (ENTER DATA)'!V236),"",'Score Sheet (ENTER DATA)'!V236)</f>
        <v>6</v>
      </c>
      <c r="W94" s="112">
        <f>IF(ISBLANK('Score Sheet (ENTER DATA)'!W236),"",'Score Sheet (ENTER DATA)'!W236)</f>
        <v>50</v>
      </c>
      <c r="X94" s="114">
        <f>IF(ISBLANK('Score Sheet (ENTER DATA)'!X236),"",'Score Sheet (ENTER DATA)'!X236)</f>
        <v>96</v>
      </c>
      <c r="Y94" s="98">
        <f>IF(ISBLANK('Score Sheet (ENTER DATA)'!Y236),"",'Score Sheet (ENTER DATA)'!Y236)</f>
        <v>50</v>
      </c>
      <c r="Z94" s="98">
        <f>IF(ISBLANK('Score Sheet (ENTER DATA)'!Z236),"",'Score Sheet (ENTER DATA)'!Z236)</f>
        <v>35</v>
      </c>
      <c r="AA94" s="98">
        <f>IF(ISBLANK('Score Sheet (ENTER DATA)'!AA236),"",'Score Sheet (ENTER DATA)'!AA236)</f>
        <v>16</v>
      </c>
      <c r="AB94" s="98">
        <f>IF(ISBLANK('Score Sheet (ENTER DATA)'!AB236),"",'Score Sheet (ENTER DATA)'!AB236)</f>
        <v>6</v>
      </c>
      <c r="AC94" s="98">
        <f>IF(ISBLANK('Score Sheet (ENTER DATA)'!AC236),"",'Score Sheet (ENTER DATA)'!AC236)</f>
        <v>46</v>
      </c>
      <c r="AD94" s="98">
        <f>IF(ISBLANK('Score Sheet (ENTER DATA)'!AD236),"",'Score Sheet (ENTER DATA)'!AD236)</f>
        <v>32</v>
      </c>
      <c r="AE94" s="98">
        <f>IF(ISBLANK('Score Sheet (ENTER DATA)'!AE236),"",'Score Sheet (ENTER DATA)'!AE236)</f>
        <v>16</v>
      </c>
      <c r="AF94" s="98">
        <f>IF(ISBLANK('Score Sheet (ENTER DATA)'!AF236),"",'Score Sheet (ENTER DATA)'!AF236)</f>
        <v>4</v>
      </c>
      <c r="AG94" s="158"/>
    </row>
    <row r="95" ht="14.25" customHeight="1">
      <c r="A95" s="161" t="str">
        <f>IF(ISBLANK('Score Sheet (ENTER DATA)'!C32),"",'Score Sheet (ENTER DATA)'!A32)</f>
        <v>KIT</v>
      </c>
      <c r="B95" s="38">
        <f>IF(ISBLANK('Score Sheet (ENTER DATA)'!C32),"",'Score Sheet (ENTER DATA)'!B32)</f>
        <v>4</v>
      </c>
      <c r="C95" s="40" t="str">
        <f>IF(ISBLANK('Score Sheet (ENTER DATA)'!C32),"",'Score Sheet (ENTER DATA)'!C32)</f>
        <v>Tyler Fisel</v>
      </c>
      <c r="D95" s="38">
        <f>IF(ISBLANK('Score Sheet (ENTER DATA)'!D32),"",'Score Sheet (ENTER DATA)'!D32)</f>
        <v>5</v>
      </c>
      <c r="E95" s="38">
        <f>IF(ISBLANK('Score Sheet (ENTER DATA)'!E32),"",'Score Sheet (ENTER DATA)'!E32)</f>
        <v>6</v>
      </c>
      <c r="F95" s="38">
        <f>IF(ISBLANK('Score Sheet (ENTER DATA)'!F32),"",'Score Sheet (ENTER DATA)'!F32)</f>
        <v>8</v>
      </c>
      <c r="G95" s="38">
        <f>IF(ISBLANK('Score Sheet (ENTER DATA)'!G32),"",'Score Sheet (ENTER DATA)'!G32)</f>
        <v>6</v>
      </c>
      <c r="H95" s="38">
        <f>IF(ISBLANK('Score Sheet (ENTER DATA)'!H32),"",'Score Sheet (ENTER DATA)'!H32)</f>
        <v>3</v>
      </c>
      <c r="I95" s="38">
        <f>IF(ISBLANK('Score Sheet (ENTER DATA)'!I32),"",'Score Sheet (ENTER DATA)'!I32)</f>
        <v>6</v>
      </c>
      <c r="J95" s="38">
        <f>IF(ISBLANK('Score Sheet (ENTER DATA)'!J32),"",'Score Sheet (ENTER DATA)'!J32)</f>
        <v>6</v>
      </c>
      <c r="K95" s="38">
        <f>IF(ISBLANK('Score Sheet (ENTER DATA)'!K32),"",'Score Sheet (ENTER DATA)'!K32)</f>
        <v>5</v>
      </c>
      <c r="L95" s="38">
        <f>IF(ISBLANK('Score Sheet (ENTER DATA)'!L32),"",'Score Sheet (ENTER DATA)'!L32)</f>
        <v>4</v>
      </c>
      <c r="M95" s="48">
        <f>IF('Score Sheet (ENTER DATA)'!M32=0,"",'Score Sheet (ENTER DATA)'!M32)</f>
        <v>49</v>
      </c>
      <c r="N95" s="38">
        <f>IF(ISBLANK('Score Sheet (ENTER DATA)'!N32),"",'Score Sheet (ENTER DATA)'!N32)</f>
        <v>5</v>
      </c>
      <c r="O95" s="38">
        <f>IF(ISBLANK('Score Sheet (ENTER DATA)'!O32),"",'Score Sheet (ENTER DATA)'!O32)</f>
        <v>5</v>
      </c>
      <c r="P95" s="38">
        <f>IF(ISBLANK('Score Sheet (ENTER DATA)'!P32),"",'Score Sheet (ENTER DATA)'!P32)</f>
        <v>4</v>
      </c>
      <c r="Q95" s="38">
        <f>IF(ISBLANK('Score Sheet (ENTER DATA)'!Q32),"",'Score Sheet (ENTER DATA)'!Q32)</f>
        <v>6</v>
      </c>
      <c r="R95" s="38">
        <f>IF(ISBLANK('Score Sheet (ENTER DATA)'!R32),"",'Score Sheet (ENTER DATA)'!R32)</f>
        <v>4</v>
      </c>
      <c r="S95" s="38">
        <f>IF(ISBLANK('Score Sheet (ENTER DATA)'!S32),"",'Score Sheet (ENTER DATA)'!S32)</f>
        <v>7</v>
      </c>
      <c r="T95" s="38">
        <f>IF(ISBLANK('Score Sheet (ENTER DATA)'!T32),"",'Score Sheet (ENTER DATA)'!T32)</f>
        <v>4</v>
      </c>
      <c r="U95" s="38">
        <f>IF(ISBLANK('Score Sheet (ENTER DATA)'!U32),"",'Score Sheet (ENTER DATA)'!U32)</f>
        <v>6</v>
      </c>
      <c r="V95" s="38">
        <f>IF(ISBLANK('Score Sheet (ENTER DATA)'!V32),"",'Score Sheet (ENTER DATA)'!V32)</f>
        <v>7</v>
      </c>
      <c r="W95" s="53">
        <f>IF('Score Sheet (ENTER DATA)'!W32=0,"",'Score Sheet (ENTER DATA)'!W32)</f>
        <v>48</v>
      </c>
      <c r="X95" s="55">
        <f>IF('Score Sheet (ENTER DATA)'!X32=0,"",'Score Sheet (ENTER DATA)'!X32)</f>
        <v>97</v>
      </c>
      <c r="Y95" s="38">
        <f>IF('Score Sheet (ENTER DATA)'!Y32=0,"",'Score Sheet (ENTER DATA)'!Y32)</f>
        <v>48</v>
      </c>
      <c r="Z95" s="38">
        <f>IF('Score Sheet (ENTER DATA)'!Z32=0,"",'Score Sheet (ENTER DATA)'!Z32)</f>
        <v>34</v>
      </c>
      <c r="AA95" s="38">
        <f>IF('Score Sheet (ENTER DATA)'!AA32=0,"",'Score Sheet (ENTER DATA)'!AA32)</f>
        <v>17</v>
      </c>
      <c r="AB95" s="38">
        <f>IF('Score Sheet (ENTER DATA)'!AB32=0,"",'Score Sheet (ENTER DATA)'!AB32)</f>
        <v>7</v>
      </c>
      <c r="AC95" s="38">
        <f>IF('Score Sheet (ENTER DATA)'!AC32=0,"",'Score Sheet (ENTER DATA)'!AC32)</f>
        <v>49</v>
      </c>
      <c r="AD95" s="38">
        <f>IF('Score Sheet (ENTER DATA)'!AD32=0,"",'Score Sheet (ENTER DATA)'!AD32)</f>
        <v>30</v>
      </c>
      <c r="AE95" s="38">
        <f>IF('Score Sheet (ENTER DATA)'!AE32=0,"",'Score Sheet (ENTER DATA)'!AE32)</f>
        <v>15</v>
      </c>
      <c r="AF95" s="38">
        <f>IF('Score Sheet (ENTER DATA)'!AF32=0,"",'Score Sheet (ENTER DATA)'!AF32)</f>
        <v>4</v>
      </c>
      <c r="AG95" s="158"/>
    </row>
    <row r="96" ht="14.25" customHeight="1">
      <c r="A96" s="154" t="str">
        <f>IF(ISBLANK('Score Sheet (ENTER DATA)'!C131),"",'Score Sheet (ENTER DATA)'!A131)</f>
        <v>MUS</v>
      </c>
      <c r="B96" s="38">
        <f>IF(ISBLANK('Score Sheet (ENTER DATA)'!C131),"",'Score Sheet (ENTER DATA)'!B131)</f>
        <v>4</v>
      </c>
      <c r="C96" s="40" t="str">
        <f>IF(ISBLANK('Score Sheet (ENTER DATA)'!C131),"",'Score Sheet (ENTER DATA)'!C131)</f>
        <v>Colin Stubbs</v>
      </c>
      <c r="D96" s="38">
        <f>IF(ISBLANK('Score Sheet (ENTER DATA)'!D131),"",'Score Sheet (ENTER DATA)'!D131)</f>
        <v>6</v>
      </c>
      <c r="E96" s="38">
        <f>IF(ISBLANK('Score Sheet (ENTER DATA)'!E131),"",'Score Sheet (ENTER DATA)'!E131)</f>
        <v>6</v>
      </c>
      <c r="F96" s="38">
        <f>IF(ISBLANK('Score Sheet (ENTER DATA)'!F131),"",'Score Sheet (ENTER DATA)'!F131)</f>
        <v>5</v>
      </c>
      <c r="G96" s="38">
        <f>IF(ISBLANK('Score Sheet (ENTER DATA)'!G131),"",'Score Sheet (ENTER DATA)'!G131)</f>
        <v>7</v>
      </c>
      <c r="H96" s="38">
        <f>IF(ISBLANK('Score Sheet (ENTER DATA)'!H131),"",'Score Sheet (ENTER DATA)'!H131)</f>
        <v>5</v>
      </c>
      <c r="I96" s="38">
        <f>IF(ISBLANK('Score Sheet (ENTER DATA)'!I131),"",'Score Sheet (ENTER DATA)'!I131)</f>
        <v>7</v>
      </c>
      <c r="J96" s="38">
        <f>IF(ISBLANK('Score Sheet (ENTER DATA)'!J131),"",'Score Sheet (ENTER DATA)'!J131)</f>
        <v>5</v>
      </c>
      <c r="K96" s="38">
        <f>IF(ISBLANK('Score Sheet (ENTER DATA)'!K131),"",'Score Sheet (ENTER DATA)'!K131)</f>
        <v>6</v>
      </c>
      <c r="L96" s="38">
        <f>IF(ISBLANK('Score Sheet (ENTER DATA)'!L131),"",'Score Sheet (ENTER DATA)'!L131)</f>
        <v>4</v>
      </c>
      <c r="M96" s="48">
        <f>IF('Score Sheet (ENTER DATA)'!M131=0,"",'Score Sheet (ENTER DATA)'!M131)</f>
        <v>51</v>
      </c>
      <c r="N96" s="38">
        <f>IF(ISBLANK('Score Sheet (ENTER DATA)'!N131),"",'Score Sheet (ENTER DATA)'!N131)</f>
        <v>5</v>
      </c>
      <c r="O96" s="38">
        <f>IF(ISBLANK('Score Sheet (ENTER DATA)'!O131),"",'Score Sheet (ENTER DATA)'!O131)</f>
        <v>6</v>
      </c>
      <c r="P96" s="38">
        <f>IF(ISBLANK('Score Sheet (ENTER DATA)'!P131),"",'Score Sheet (ENTER DATA)'!P131)</f>
        <v>6</v>
      </c>
      <c r="Q96" s="38">
        <f>IF(ISBLANK('Score Sheet (ENTER DATA)'!Q131),"",'Score Sheet (ENTER DATA)'!Q131)</f>
        <v>6</v>
      </c>
      <c r="R96" s="38">
        <f>IF(ISBLANK('Score Sheet (ENTER DATA)'!R131),"",'Score Sheet (ENTER DATA)'!R131)</f>
        <v>5</v>
      </c>
      <c r="S96" s="38">
        <f>IF(ISBLANK('Score Sheet (ENTER DATA)'!S131),"",'Score Sheet (ENTER DATA)'!S131)</f>
        <v>5</v>
      </c>
      <c r="T96" s="38">
        <f>IF(ISBLANK('Score Sheet (ENTER DATA)'!T131),"",'Score Sheet (ENTER DATA)'!T131)</f>
        <v>2</v>
      </c>
      <c r="U96" s="38">
        <f>IF(ISBLANK('Score Sheet (ENTER DATA)'!U131),"",'Score Sheet (ENTER DATA)'!U131)</f>
        <v>6</v>
      </c>
      <c r="V96" s="38">
        <f>IF(ISBLANK('Score Sheet (ENTER DATA)'!V131),"",'Score Sheet (ENTER DATA)'!V131)</f>
        <v>6</v>
      </c>
      <c r="W96" s="53">
        <f>IF('Score Sheet (ENTER DATA)'!W131=0,"",'Score Sheet (ENTER DATA)'!W131)</f>
        <v>47</v>
      </c>
      <c r="X96" s="55">
        <f>IF('Score Sheet (ENTER DATA)'!X131=0,"",'Score Sheet (ENTER DATA)'!X131)</f>
        <v>98</v>
      </c>
      <c r="Y96" s="38">
        <f>IF('Score Sheet (ENTER DATA)'!Y131=0,"",'Score Sheet (ENTER DATA)'!Y131)</f>
        <v>47</v>
      </c>
      <c r="Z96" s="38">
        <f>IF('Score Sheet (ENTER DATA)'!Z131=0,"",'Score Sheet (ENTER DATA)'!Z131)</f>
        <v>30</v>
      </c>
      <c r="AA96" s="38">
        <f>IF('Score Sheet (ENTER DATA)'!AA131=0,"",'Score Sheet (ENTER DATA)'!AA131)</f>
        <v>14</v>
      </c>
      <c r="AB96" s="38">
        <f>IF('Score Sheet (ENTER DATA)'!AB131=0,"",'Score Sheet (ENTER DATA)'!AB131)</f>
        <v>6</v>
      </c>
      <c r="AC96" s="38">
        <f>IF('Score Sheet (ENTER DATA)'!AC131=0,"",'Score Sheet (ENTER DATA)'!AC131)</f>
        <v>51</v>
      </c>
      <c r="AD96" s="38">
        <f>IF('Score Sheet (ENTER DATA)'!AD131=0,"",'Score Sheet (ENTER DATA)'!AD131)</f>
        <v>34</v>
      </c>
      <c r="AE96" s="38">
        <f>IF('Score Sheet (ENTER DATA)'!AE131=0,"",'Score Sheet (ENTER DATA)'!AE131)</f>
        <v>15</v>
      </c>
      <c r="AF96" s="38">
        <f>IF('Score Sheet (ENTER DATA)'!AF131=0,"",'Score Sheet (ENTER DATA)'!AF131)</f>
        <v>4</v>
      </c>
      <c r="AG96" s="158"/>
    </row>
    <row r="97" ht="14.25" customHeight="1">
      <c r="A97" s="310" t="str">
        <f>IF(ISBLANK('Score Sheet (ENTER DATA)'!C110),"",'Score Sheet (ENTER DATA)'!A110)</f>
        <v>RH</v>
      </c>
      <c r="B97" s="38">
        <f>IF(ISBLANK('Score Sheet (ENTER DATA)'!C110),"",'Score Sheet (ENTER DATA)'!B110)</f>
        <v>1</v>
      </c>
      <c r="C97" s="40" t="str">
        <f>IF(ISBLANK('Score Sheet (ENTER DATA)'!C110),"",'Score Sheet (ENTER DATA)'!C110)</f>
        <v>Zach Romano</v>
      </c>
      <c r="D97" s="38">
        <f>IF(ISBLANK('Score Sheet (ENTER DATA)'!D110),"",'Score Sheet (ENTER DATA)'!D110)</f>
        <v>3</v>
      </c>
      <c r="E97" s="38">
        <f>IF(ISBLANK('Score Sheet (ENTER DATA)'!E110),"",'Score Sheet (ENTER DATA)'!E110)</f>
        <v>9</v>
      </c>
      <c r="F97" s="38">
        <f>IF(ISBLANK('Score Sheet (ENTER DATA)'!F110),"",'Score Sheet (ENTER DATA)'!F110)</f>
        <v>5</v>
      </c>
      <c r="G97" s="38">
        <f>IF(ISBLANK('Score Sheet (ENTER DATA)'!G110),"",'Score Sheet (ENTER DATA)'!G110)</f>
        <v>6</v>
      </c>
      <c r="H97" s="38">
        <f>IF(ISBLANK('Score Sheet (ENTER DATA)'!H110),"",'Score Sheet (ENTER DATA)'!H110)</f>
        <v>5</v>
      </c>
      <c r="I97" s="38">
        <f>IF(ISBLANK('Score Sheet (ENTER DATA)'!I110),"",'Score Sheet (ENTER DATA)'!I110)</f>
        <v>6</v>
      </c>
      <c r="J97" s="38">
        <f>IF(ISBLANK('Score Sheet (ENTER DATA)'!J110),"",'Score Sheet (ENTER DATA)'!J110)</f>
        <v>7</v>
      </c>
      <c r="K97" s="38">
        <f>IF(ISBLANK('Score Sheet (ENTER DATA)'!K110),"",'Score Sheet (ENTER DATA)'!K110)</f>
        <v>6</v>
      </c>
      <c r="L97" s="38">
        <f>IF(ISBLANK('Score Sheet (ENTER DATA)'!L110),"",'Score Sheet (ENTER DATA)'!L110)</f>
        <v>4</v>
      </c>
      <c r="M97" s="48">
        <f>IF('Score Sheet (ENTER DATA)'!M110=0,"",'Score Sheet (ENTER DATA)'!M110)</f>
        <v>51</v>
      </c>
      <c r="N97" s="38">
        <f>IF(ISBLANK('Score Sheet (ENTER DATA)'!N110),"",'Score Sheet (ENTER DATA)'!N110)</f>
        <v>8</v>
      </c>
      <c r="O97" s="38">
        <f>IF(ISBLANK('Score Sheet (ENTER DATA)'!O110),"",'Score Sheet (ENTER DATA)'!O110)</f>
        <v>5</v>
      </c>
      <c r="P97" s="38">
        <f>IF(ISBLANK('Score Sheet (ENTER DATA)'!P110),"",'Score Sheet (ENTER DATA)'!P110)</f>
        <v>4</v>
      </c>
      <c r="Q97" s="38">
        <f>IF(ISBLANK('Score Sheet (ENTER DATA)'!Q110),"",'Score Sheet (ENTER DATA)'!Q110)</f>
        <v>5</v>
      </c>
      <c r="R97" s="38">
        <f>IF(ISBLANK('Score Sheet (ENTER DATA)'!R110),"",'Score Sheet (ENTER DATA)'!R110)</f>
        <v>6</v>
      </c>
      <c r="S97" s="38">
        <f>IF(ISBLANK('Score Sheet (ENTER DATA)'!S110),"",'Score Sheet (ENTER DATA)'!S110)</f>
        <v>4</v>
      </c>
      <c r="T97" s="38">
        <f>IF(ISBLANK('Score Sheet (ENTER DATA)'!T110),"",'Score Sheet (ENTER DATA)'!T110)</f>
        <v>4</v>
      </c>
      <c r="U97" s="38">
        <f>IF(ISBLANK('Score Sheet (ENTER DATA)'!U110),"",'Score Sheet (ENTER DATA)'!U110)</f>
        <v>7</v>
      </c>
      <c r="V97" s="38">
        <f>IF(ISBLANK('Score Sheet (ENTER DATA)'!V110),"",'Score Sheet (ENTER DATA)'!V110)</f>
        <v>5</v>
      </c>
      <c r="W97" s="53">
        <f>IF('Score Sheet (ENTER DATA)'!W110=0,"",'Score Sheet (ENTER DATA)'!W110)</f>
        <v>48</v>
      </c>
      <c r="X97" s="55">
        <f>IF('Score Sheet (ENTER DATA)'!X110=0,"",'Score Sheet (ENTER DATA)'!X110)</f>
        <v>99</v>
      </c>
      <c r="Y97" s="38">
        <f>IF('Score Sheet (ENTER DATA)'!Y110=0,"",'Score Sheet (ENTER DATA)'!Y110)</f>
        <v>48</v>
      </c>
      <c r="Z97" s="38">
        <f>IF('Score Sheet (ENTER DATA)'!Z110=0,"",'Score Sheet (ENTER DATA)'!Z110)</f>
        <v>31</v>
      </c>
      <c r="AA97" s="38">
        <f>IF('Score Sheet (ENTER DATA)'!AA110=0,"",'Score Sheet (ENTER DATA)'!AA110)</f>
        <v>16</v>
      </c>
      <c r="AB97" s="38">
        <f>IF('Score Sheet (ENTER DATA)'!AB110=0,"",'Score Sheet (ENTER DATA)'!AB110)</f>
        <v>5</v>
      </c>
      <c r="AC97" s="38">
        <f>IF('Score Sheet (ENTER DATA)'!AC110=0,"",'Score Sheet (ENTER DATA)'!AC110)</f>
        <v>51</v>
      </c>
      <c r="AD97" s="38">
        <f>IF('Score Sheet (ENTER DATA)'!AD110=0,"",'Score Sheet (ENTER DATA)'!AD110)</f>
        <v>34</v>
      </c>
      <c r="AE97" s="38">
        <f>IF('Score Sheet (ENTER DATA)'!AE110=0,"",'Score Sheet (ENTER DATA)'!AE110)</f>
        <v>17</v>
      </c>
      <c r="AF97" s="38">
        <f>IF('Score Sheet (ENTER DATA)'!AF110=0,"",'Score Sheet (ENTER DATA)'!AF110)</f>
        <v>4</v>
      </c>
      <c r="AG97" s="353"/>
    </row>
    <row r="98" ht="14.25" customHeight="1">
      <c r="A98" s="235" t="str">
        <f>IF(ISBLANK('Score Sheet (ENTER DATA)'!C210),"",'Score Sheet (ENTER DATA)'!A210)</f>
        <v>WS</v>
      </c>
      <c r="B98" s="38">
        <f>IF(ISBLANK('Score Sheet (ENTER DATA)'!C210),"",'Score Sheet (ENTER DATA)'!B210)</f>
        <v>2</v>
      </c>
      <c r="C98" s="40" t="str">
        <f>IF(ISBLANK('Score Sheet (ENTER DATA)'!C210),"",'Score Sheet (ENTER DATA)'!C210)</f>
        <v>Ethan Ladd</v>
      </c>
      <c r="D98" s="38">
        <f>IF(ISBLANK('Score Sheet (ENTER DATA)'!D210),"",'Score Sheet (ENTER DATA)'!D210)</f>
        <v>5</v>
      </c>
      <c r="E98" s="38">
        <f>IF(ISBLANK('Score Sheet (ENTER DATA)'!E210),"",'Score Sheet (ENTER DATA)'!E210)</f>
        <v>6</v>
      </c>
      <c r="F98" s="38">
        <f>IF(ISBLANK('Score Sheet (ENTER DATA)'!F210),"",'Score Sheet (ENTER DATA)'!F210)</f>
        <v>7</v>
      </c>
      <c r="G98" s="38">
        <f>IF(ISBLANK('Score Sheet (ENTER DATA)'!G210),"",'Score Sheet (ENTER DATA)'!G210)</f>
        <v>6</v>
      </c>
      <c r="H98" s="38">
        <f>IF(ISBLANK('Score Sheet (ENTER DATA)'!H210),"",'Score Sheet (ENTER DATA)'!H210)</f>
        <v>3</v>
      </c>
      <c r="I98" s="38">
        <f>IF(ISBLANK('Score Sheet (ENTER DATA)'!I210),"",'Score Sheet (ENTER DATA)'!I210)</f>
        <v>5</v>
      </c>
      <c r="J98" s="38">
        <f>IF(ISBLANK('Score Sheet (ENTER DATA)'!J210),"",'Score Sheet (ENTER DATA)'!J210)</f>
        <v>7</v>
      </c>
      <c r="K98" s="38">
        <f>IF(ISBLANK('Score Sheet (ENTER DATA)'!K210),"",'Score Sheet (ENTER DATA)'!K210)</f>
        <v>6</v>
      </c>
      <c r="L98" s="38">
        <f>IF(ISBLANK('Score Sheet (ENTER DATA)'!L210),"",'Score Sheet (ENTER DATA)'!L210)</f>
        <v>5</v>
      </c>
      <c r="M98" s="48">
        <f>IF('Score Sheet (ENTER DATA)'!M210=0,"",'Score Sheet (ENTER DATA)'!M210)</f>
        <v>50</v>
      </c>
      <c r="N98" s="38">
        <f>IF(ISBLANK('Score Sheet (ENTER DATA)'!N210),"",'Score Sheet (ENTER DATA)'!N210)</f>
        <v>5</v>
      </c>
      <c r="O98" s="38">
        <f>IF(ISBLANK('Score Sheet (ENTER DATA)'!O210),"",'Score Sheet (ENTER DATA)'!O210)</f>
        <v>6</v>
      </c>
      <c r="P98" s="38">
        <f>IF(ISBLANK('Score Sheet (ENTER DATA)'!P210),"",'Score Sheet (ENTER DATA)'!P210)</f>
        <v>4</v>
      </c>
      <c r="Q98" s="38">
        <f>IF(ISBLANK('Score Sheet (ENTER DATA)'!Q210),"",'Score Sheet (ENTER DATA)'!Q210)</f>
        <v>6</v>
      </c>
      <c r="R98" s="38">
        <f>IF(ISBLANK('Score Sheet (ENTER DATA)'!R210),"",'Score Sheet (ENTER DATA)'!R210)</f>
        <v>6</v>
      </c>
      <c r="S98" s="38">
        <f>IF(ISBLANK('Score Sheet (ENTER DATA)'!S210),"",'Score Sheet (ENTER DATA)'!S210)</f>
        <v>5</v>
      </c>
      <c r="T98" s="38">
        <f>IF(ISBLANK('Score Sheet (ENTER DATA)'!T210),"",'Score Sheet (ENTER DATA)'!T210)</f>
        <v>3</v>
      </c>
      <c r="U98" s="38">
        <f>IF(ISBLANK('Score Sheet (ENTER DATA)'!U210),"",'Score Sheet (ENTER DATA)'!U210)</f>
        <v>8</v>
      </c>
      <c r="V98" s="38">
        <f>IF(ISBLANK('Score Sheet (ENTER DATA)'!V210),"",'Score Sheet (ENTER DATA)'!V210)</f>
        <v>6</v>
      </c>
      <c r="W98" s="53">
        <f>IF('Score Sheet (ENTER DATA)'!W210=0,"",'Score Sheet (ENTER DATA)'!W210)</f>
        <v>49</v>
      </c>
      <c r="X98" s="55">
        <f>IF('Score Sheet (ENTER DATA)'!X210=0,"",'Score Sheet (ENTER DATA)'!X210)</f>
        <v>99</v>
      </c>
      <c r="Y98" s="38">
        <f>IF('Score Sheet (ENTER DATA)'!Y210=0,"",'Score Sheet (ENTER DATA)'!Y210)</f>
        <v>49</v>
      </c>
      <c r="Z98" s="38">
        <f>IF('Score Sheet (ENTER DATA)'!Z210=0,"",'Score Sheet (ENTER DATA)'!Z210)</f>
        <v>34</v>
      </c>
      <c r="AA98" s="38">
        <f>IF('Score Sheet (ENTER DATA)'!AA210=0,"",'Score Sheet (ENTER DATA)'!AA210)</f>
        <v>17</v>
      </c>
      <c r="AB98" s="38">
        <f>IF('Score Sheet (ENTER DATA)'!AB210=0,"",'Score Sheet (ENTER DATA)'!AB210)</f>
        <v>6</v>
      </c>
      <c r="AC98" s="38">
        <f>IF('Score Sheet (ENTER DATA)'!AC210=0,"",'Score Sheet (ENTER DATA)'!AC210)</f>
        <v>50</v>
      </c>
      <c r="AD98" s="38">
        <f>IF('Score Sheet (ENTER DATA)'!AD210=0,"",'Score Sheet (ENTER DATA)'!AD210)</f>
        <v>32</v>
      </c>
      <c r="AE98" s="38">
        <f>IF('Score Sheet (ENTER DATA)'!AE210=0,"",'Score Sheet (ENTER DATA)'!AE210)</f>
        <v>18</v>
      </c>
      <c r="AF98" s="38">
        <f>IF('Score Sheet (ENTER DATA)'!AF210=0,"",'Score Sheet (ENTER DATA)'!AF210)</f>
        <v>5</v>
      </c>
      <c r="AG98" s="148"/>
    </row>
    <row r="99" ht="14.25" customHeight="1">
      <c r="A99" s="310" t="str">
        <f>IF(ISBLANK('Score Sheet (ENTER DATA)'!C112),"",'Score Sheet (ENTER DATA)'!A112)</f>
        <v>RH</v>
      </c>
      <c r="B99" s="38">
        <f>IF(ISBLANK('Score Sheet (ENTER DATA)'!C112),"",'Score Sheet (ENTER DATA)'!B112)</f>
        <v>3</v>
      </c>
      <c r="C99" s="40" t="str">
        <f>IF(ISBLANK('Score Sheet (ENTER DATA)'!C112),"",'Score Sheet (ENTER DATA)'!C112)</f>
        <v>Eric Barrientez</v>
      </c>
      <c r="D99" s="38">
        <f>IF(ISBLANK('Score Sheet (ENTER DATA)'!D112),"",'Score Sheet (ENTER DATA)'!D112)</f>
        <v>5</v>
      </c>
      <c r="E99" s="38">
        <f>IF(ISBLANK('Score Sheet (ENTER DATA)'!E112),"",'Score Sheet (ENTER DATA)'!E112)</f>
        <v>5</v>
      </c>
      <c r="F99" s="38">
        <f>IF(ISBLANK('Score Sheet (ENTER DATA)'!F112),"",'Score Sheet (ENTER DATA)'!F112)</f>
        <v>5</v>
      </c>
      <c r="G99" s="38">
        <f>IF(ISBLANK('Score Sheet (ENTER DATA)'!G112),"",'Score Sheet (ENTER DATA)'!G112)</f>
        <v>7</v>
      </c>
      <c r="H99" s="38">
        <f>IF(ISBLANK('Score Sheet (ENTER DATA)'!H112),"",'Score Sheet (ENTER DATA)'!H112)</f>
        <v>4</v>
      </c>
      <c r="I99" s="38">
        <f>IF(ISBLANK('Score Sheet (ENTER DATA)'!I112),"",'Score Sheet (ENTER DATA)'!I112)</f>
        <v>4</v>
      </c>
      <c r="J99" s="38">
        <f>IF(ISBLANK('Score Sheet (ENTER DATA)'!J112),"",'Score Sheet (ENTER DATA)'!J112)</f>
        <v>8</v>
      </c>
      <c r="K99" s="38">
        <f>IF(ISBLANK('Score Sheet (ENTER DATA)'!K112),"",'Score Sheet (ENTER DATA)'!K112)</f>
        <v>6</v>
      </c>
      <c r="L99" s="38">
        <f>IF(ISBLANK('Score Sheet (ENTER DATA)'!L112),"",'Score Sheet (ENTER DATA)'!L112)</f>
        <v>6</v>
      </c>
      <c r="M99" s="48">
        <f>IF('Score Sheet (ENTER DATA)'!M112=0,"",'Score Sheet (ENTER DATA)'!M112)</f>
        <v>50</v>
      </c>
      <c r="N99" s="38">
        <f>IF(ISBLANK('Score Sheet (ENTER DATA)'!N112),"",'Score Sheet (ENTER DATA)'!N112)</f>
        <v>5</v>
      </c>
      <c r="O99" s="38">
        <f>IF(ISBLANK('Score Sheet (ENTER DATA)'!O112),"",'Score Sheet (ENTER DATA)'!O112)</f>
        <v>5</v>
      </c>
      <c r="P99" s="38">
        <f>IF(ISBLANK('Score Sheet (ENTER DATA)'!P112),"",'Score Sheet (ENTER DATA)'!P112)</f>
        <v>3</v>
      </c>
      <c r="Q99" s="38">
        <f>IF(ISBLANK('Score Sheet (ENTER DATA)'!Q112),"",'Score Sheet (ENTER DATA)'!Q112)</f>
        <v>8</v>
      </c>
      <c r="R99" s="38">
        <f>IF(ISBLANK('Score Sheet (ENTER DATA)'!R112),"",'Score Sheet (ENTER DATA)'!R112)</f>
        <v>6</v>
      </c>
      <c r="S99" s="38">
        <f>IF(ISBLANK('Score Sheet (ENTER DATA)'!S112),"",'Score Sheet (ENTER DATA)'!S112)</f>
        <v>5</v>
      </c>
      <c r="T99" s="38">
        <f>IF(ISBLANK('Score Sheet (ENTER DATA)'!T112),"",'Score Sheet (ENTER DATA)'!T112)</f>
        <v>4</v>
      </c>
      <c r="U99" s="38">
        <f>IF(ISBLANK('Score Sheet (ENTER DATA)'!U112),"",'Score Sheet (ENTER DATA)'!U112)</f>
        <v>7</v>
      </c>
      <c r="V99" s="38">
        <f>IF(ISBLANK('Score Sheet (ENTER DATA)'!V112),"",'Score Sheet (ENTER DATA)'!V112)</f>
        <v>6</v>
      </c>
      <c r="W99" s="53">
        <f>IF('Score Sheet (ENTER DATA)'!W112=0,"",'Score Sheet (ENTER DATA)'!W112)</f>
        <v>49</v>
      </c>
      <c r="X99" s="55">
        <f>IF('Score Sheet (ENTER DATA)'!X112=0,"",'Score Sheet (ENTER DATA)'!X112)</f>
        <v>99</v>
      </c>
      <c r="Y99" s="38">
        <f>IF('Score Sheet (ENTER DATA)'!Y112=0,"",'Score Sheet (ENTER DATA)'!Y112)</f>
        <v>49</v>
      </c>
      <c r="Z99" s="38">
        <f>IF('Score Sheet (ENTER DATA)'!Z112=0,"",'Score Sheet (ENTER DATA)'!Z112)</f>
        <v>36</v>
      </c>
      <c r="AA99" s="38">
        <f>IF('Score Sheet (ENTER DATA)'!AA112=0,"",'Score Sheet (ENTER DATA)'!AA112)</f>
        <v>17</v>
      </c>
      <c r="AB99" s="38">
        <f>IF('Score Sheet (ENTER DATA)'!AB112=0,"",'Score Sheet (ENTER DATA)'!AB112)</f>
        <v>6</v>
      </c>
      <c r="AC99" s="38">
        <f>IF('Score Sheet (ENTER DATA)'!AC112=0,"",'Score Sheet (ENTER DATA)'!AC112)</f>
        <v>50</v>
      </c>
      <c r="AD99" s="38">
        <f>IF('Score Sheet (ENTER DATA)'!AD112=0,"",'Score Sheet (ENTER DATA)'!AD112)</f>
        <v>35</v>
      </c>
      <c r="AE99" s="38">
        <f>IF('Score Sheet (ENTER DATA)'!AE112=0,"",'Score Sheet (ENTER DATA)'!AE112)</f>
        <v>20</v>
      </c>
      <c r="AF99" s="38">
        <f>IF('Score Sheet (ENTER DATA)'!AF112=0,"",'Score Sheet (ENTER DATA)'!AF112)</f>
        <v>6</v>
      </c>
      <c r="AG99" s="313"/>
    </row>
    <row r="100" ht="14.25" customHeight="1">
      <c r="A100" s="144" t="str">
        <f>IF(ISBLANK('Score Sheet (ENTER DATA)'!C60),"",'Score Sheet (ENTER DATA)'!A60)</f>
        <v>WAT</v>
      </c>
      <c r="B100" s="38">
        <f>IF(ISBLANK('Score Sheet (ENTER DATA)'!C60),"",'Score Sheet (ENTER DATA)'!B60)</f>
        <v>5</v>
      </c>
      <c r="C100" s="40" t="str">
        <f>IF(ISBLANK('Score Sheet (ENTER DATA)'!C60),"",'Score Sheet (ENTER DATA)'!C60)</f>
        <v>Elliott Voelkers</v>
      </c>
      <c r="D100" s="38">
        <f>IF(ISBLANK('Score Sheet (ENTER DATA)'!D60),"",'Score Sheet (ENTER DATA)'!D60)</f>
        <v>4</v>
      </c>
      <c r="E100" s="38">
        <f>IF(ISBLANK('Score Sheet (ENTER DATA)'!E60),"",'Score Sheet (ENTER DATA)'!E60)</f>
        <v>7</v>
      </c>
      <c r="F100" s="38">
        <f>IF(ISBLANK('Score Sheet (ENTER DATA)'!F60),"",'Score Sheet (ENTER DATA)'!F60)</f>
        <v>5</v>
      </c>
      <c r="G100" s="38">
        <f>IF(ISBLANK('Score Sheet (ENTER DATA)'!G60),"",'Score Sheet (ENTER DATA)'!G60)</f>
        <v>6</v>
      </c>
      <c r="H100" s="38">
        <f>IF(ISBLANK('Score Sheet (ENTER DATA)'!H60),"",'Score Sheet (ENTER DATA)'!H60)</f>
        <v>6</v>
      </c>
      <c r="I100" s="38">
        <f>IF(ISBLANK('Score Sheet (ENTER DATA)'!I60),"",'Score Sheet (ENTER DATA)'!I60)</f>
        <v>5</v>
      </c>
      <c r="J100" s="38">
        <f>IF(ISBLANK('Score Sheet (ENTER DATA)'!J60),"",'Score Sheet (ENTER DATA)'!J60)</f>
        <v>6</v>
      </c>
      <c r="K100" s="38">
        <f>IF(ISBLANK('Score Sheet (ENTER DATA)'!K60),"",'Score Sheet (ENTER DATA)'!K60)</f>
        <v>5</v>
      </c>
      <c r="L100" s="38">
        <f>IF(ISBLANK('Score Sheet (ENTER DATA)'!L60),"",'Score Sheet (ENTER DATA)'!L60)</f>
        <v>4</v>
      </c>
      <c r="M100" s="48">
        <f>IF('Score Sheet (ENTER DATA)'!M60=0,"",'Score Sheet (ENTER DATA)'!M60)</f>
        <v>48</v>
      </c>
      <c r="N100" s="38">
        <f>IF(ISBLANK('Score Sheet (ENTER DATA)'!N60),"",'Score Sheet (ENTER DATA)'!N60)</f>
        <v>6</v>
      </c>
      <c r="O100" s="38">
        <f>IF(ISBLANK('Score Sheet (ENTER DATA)'!O60),"",'Score Sheet (ENTER DATA)'!O60)</f>
        <v>5</v>
      </c>
      <c r="P100" s="38">
        <f>IF(ISBLANK('Score Sheet (ENTER DATA)'!P60),"",'Score Sheet (ENTER DATA)'!P60)</f>
        <v>4</v>
      </c>
      <c r="Q100" s="38">
        <f>IF(ISBLANK('Score Sheet (ENTER DATA)'!Q60),"",'Score Sheet (ENTER DATA)'!Q60)</f>
        <v>7</v>
      </c>
      <c r="R100" s="38">
        <f>IF(ISBLANK('Score Sheet (ENTER DATA)'!R60),"",'Score Sheet (ENTER DATA)'!R60)</f>
        <v>6</v>
      </c>
      <c r="S100" s="38">
        <f>IF(ISBLANK('Score Sheet (ENTER DATA)'!S60),"",'Score Sheet (ENTER DATA)'!S60)</f>
        <v>5</v>
      </c>
      <c r="T100" s="38">
        <f>IF(ISBLANK('Score Sheet (ENTER DATA)'!T60),"",'Score Sheet (ENTER DATA)'!T60)</f>
        <v>5</v>
      </c>
      <c r="U100" s="38">
        <f>IF(ISBLANK('Score Sheet (ENTER DATA)'!U60),"",'Score Sheet (ENTER DATA)'!U60)</f>
        <v>7</v>
      </c>
      <c r="V100" s="38">
        <f>IF(ISBLANK('Score Sheet (ENTER DATA)'!V60),"",'Score Sheet (ENTER DATA)'!V60)</f>
        <v>6</v>
      </c>
      <c r="W100" s="53">
        <f>IF('Score Sheet (ENTER DATA)'!W60=0,"",'Score Sheet (ENTER DATA)'!W60)</f>
        <v>51</v>
      </c>
      <c r="X100" s="55">
        <f>IF('Score Sheet (ENTER DATA)'!X60=0,"",'Score Sheet (ENTER DATA)'!X60)</f>
        <v>99</v>
      </c>
      <c r="Y100" s="38">
        <f>IF('Score Sheet (ENTER DATA)'!Y60=0,"",'Score Sheet (ENTER DATA)'!Y60)</f>
        <v>51</v>
      </c>
      <c r="Z100" s="38">
        <f>IF('Score Sheet (ENTER DATA)'!Z60=0,"",'Score Sheet (ENTER DATA)'!Z60)</f>
        <v>36</v>
      </c>
      <c r="AA100" s="38">
        <f>IF('Score Sheet (ENTER DATA)'!AA60=0,"",'Score Sheet (ENTER DATA)'!AA60)</f>
        <v>18</v>
      </c>
      <c r="AB100" s="38">
        <f>IF('Score Sheet (ENTER DATA)'!AB60=0,"",'Score Sheet (ENTER DATA)'!AB60)</f>
        <v>6</v>
      </c>
      <c r="AC100" s="38">
        <f>IF('Score Sheet (ENTER DATA)'!AC60=0,"",'Score Sheet (ENTER DATA)'!AC60)</f>
        <v>48</v>
      </c>
      <c r="AD100" s="38">
        <f>IF('Score Sheet (ENTER DATA)'!AD60=0,"",'Score Sheet (ENTER DATA)'!AD60)</f>
        <v>32</v>
      </c>
      <c r="AE100" s="38">
        <f>IF('Score Sheet (ENTER DATA)'!AE60=0,"",'Score Sheet (ENTER DATA)'!AE60)</f>
        <v>15</v>
      </c>
      <c r="AF100" s="38">
        <f>IF('Score Sheet (ENTER DATA)'!AF60=0,"",'Score Sheet (ENTER DATA)'!AF60)</f>
        <v>4</v>
      </c>
      <c r="AG100" s="158"/>
    </row>
    <row r="101" ht="14.25" customHeight="1">
      <c r="A101" s="124" t="str">
        <f>IF(ISBLANK('Score Sheet (ENTER DATA)'!C159),"",'Score Sheet (ENTER DATA)'!A159)</f>
        <v>NBW</v>
      </c>
      <c r="B101" s="38">
        <f>IF(ISBLANK('Score Sheet (ENTER DATA)'!C159),"",'Score Sheet (ENTER DATA)'!B159)</f>
        <v>5</v>
      </c>
      <c r="C101" s="40" t="str">
        <f>IF(ISBLANK('Score Sheet (ENTER DATA)'!C159),"",'Score Sheet (ENTER DATA)'!C159)</f>
        <v>Anthony Dorshak</v>
      </c>
      <c r="D101" s="38">
        <f>IF(ISBLANK('Score Sheet (ENTER DATA)'!D159),"",'Score Sheet (ENTER DATA)'!D159)</f>
        <v>6</v>
      </c>
      <c r="E101" s="38">
        <f>IF(ISBLANK('Score Sheet (ENTER DATA)'!E159),"",'Score Sheet (ENTER DATA)'!E159)</f>
        <v>8</v>
      </c>
      <c r="F101" s="38">
        <f>IF(ISBLANK('Score Sheet (ENTER DATA)'!F159),"",'Score Sheet (ENTER DATA)'!F159)</f>
        <v>6</v>
      </c>
      <c r="G101" s="38">
        <f>IF(ISBLANK('Score Sheet (ENTER DATA)'!G159),"",'Score Sheet (ENTER DATA)'!G159)</f>
        <v>6</v>
      </c>
      <c r="H101" s="38">
        <f>IF(ISBLANK('Score Sheet (ENTER DATA)'!H159),"",'Score Sheet (ENTER DATA)'!H159)</f>
        <v>6</v>
      </c>
      <c r="I101" s="38">
        <f>IF(ISBLANK('Score Sheet (ENTER DATA)'!I159),"",'Score Sheet (ENTER DATA)'!I159)</f>
        <v>6</v>
      </c>
      <c r="J101" s="38">
        <f>IF(ISBLANK('Score Sheet (ENTER DATA)'!J159),"",'Score Sheet (ENTER DATA)'!J159)</f>
        <v>5</v>
      </c>
      <c r="K101" s="38">
        <f>IF(ISBLANK('Score Sheet (ENTER DATA)'!K159),"",'Score Sheet (ENTER DATA)'!K159)</f>
        <v>6</v>
      </c>
      <c r="L101" s="38">
        <f>IF(ISBLANK('Score Sheet (ENTER DATA)'!L159),"",'Score Sheet (ENTER DATA)'!L159)</f>
        <v>5</v>
      </c>
      <c r="M101" s="48">
        <f>IF('Score Sheet (ENTER DATA)'!M159=0,"",'Score Sheet (ENTER DATA)'!M159)</f>
        <v>54</v>
      </c>
      <c r="N101" s="38">
        <f>IF(ISBLANK('Score Sheet (ENTER DATA)'!N159),"",'Score Sheet (ENTER DATA)'!N159)</f>
        <v>5</v>
      </c>
      <c r="O101" s="38">
        <f>IF(ISBLANK('Score Sheet (ENTER DATA)'!O159),"",'Score Sheet (ENTER DATA)'!O159)</f>
        <v>6</v>
      </c>
      <c r="P101" s="38">
        <f>IF(ISBLANK('Score Sheet (ENTER DATA)'!P159),"",'Score Sheet (ENTER DATA)'!P159)</f>
        <v>3</v>
      </c>
      <c r="Q101" s="38">
        <f>IF(ISBLANK('Score Sheet (ENTER DATA)'!Q159),"",'Score Sheet (ENTER DATA)'!Q159)</f>
        <v>6</v>
      </c>
      <c r="R101" s="38">
        <f>IF(ISBLANK('Score Sheet (ENTER DATA)'!R159),"",'Score Sheet (ENTER DATA)'!R159)</f>
        <v>7</v>
      </c>
      <c r="S101" s="38">
        <f>IF(ISBLANK('Score Sheet (ENTER DATA)'!S159),"",'Score Sheet (ENTER DATA)'!S159)</f>
        <v>5</v>
      </c>
      <c r="T101" s="38">
        <f>IF(ISBLANK('Score Sheet (ENTER DATA)'!T159),"",'Score Sheet (ENTER DATA)'!T159)</f>
        <v>2</v>
      </c>
      <c r="U101" s="38">
        <f>IF(ISBLANK('Score Sheet (ENTER DATA)'!U159),"",'Score Sheet (ENTER DATA)'!U159)</f>
        <v>5</v>
      </c>
      <c r="V101" s="38">
        <f>IF(ISBLANK('Score Sheet (ENTER DATA)'!V159),"",'Score Sheet (ENTER DATA)'!V159)</f>
        <v>7</v>
      </c>
      <c r="W101" s="53">
        <f>IF('Score Sheet (ENTER DATA)'!W159=0,"",'Score Sheet (ENTER DATA)'!W159)</f>
        <v>46</v>
      </c>
      <c r="X101" s="55">
        <f>IF('Score Sheet (ENTER DATA)'!X159=0,"",'Score Sheet (ENTER DATA)'!X159)</f>
        <v>100</v>
      </c>
      <c r="Y101" s="38">
        <f>IF('Score Sheet (ENTER DATA)'!Y159=0,"",'Score Sheet (ENTER DATA)'!Y159)</f>
        <v>46</v>
      </c>
      <c r="Z101" s="38">
        <f>IF('Score Sheet (ENTER DATA)'!Z159=0,"",'Score Sheet (ENTER DATA)'!Z159)</f>
        <v>32</v>
      </c>
      <c r="AA101" s="38">
        <f>IF('Score Sheet (ENTER DATA)'!AA159=0,"",'Score Sheet (ENTER DATA)'!AA159)</f>
        <v>14</v>
      </c>
      <c r="AB101" s="38">
        <f>IF('Score Sheet (ENTER DATA)'!AB159=0,"",'Score Sheet (ENTER DATA)'!AB159)</f>
        <v>7</v>
      </c>
      <c r="AC101" s="38">
        <f>IF('Score Sheet (ENTER DATA)'!AC159=0,"",'Score Sheet (ENTER DATA)'!AC159)</f>
        <v>54</v>
      </c>
      <c r="AD101" s="38">
        <f>IF('Score Sheet (ENTER DATA)'!AD159=0,"",'Score Sheet (ENTER DATA)'!AD159)</f>
        <v>34</v>
      </c>
      <c r="AE101" s="38">
        <f>IF('Score Sheet (ENTER DATA)'!AE159=0,"",'Score Sheet (ENTER DATA)'!AE159)</f>
        <v>16</v>
      </c>
      <c r="AF101" s="38">
        <f>IF('Score Sheet (ENTER DATA)'!AF159=0,"",'Score Sheet (ENTER DATA)'!AF159)</f>
        <v>5</v>
      </c>
      <c r="AG101" s="158"/>
    </row>
    <row r="102" ht="14.25" customHeight="1">
      <c r="A102" s="288" t="str">
        <f>IF(ISBLANK('Score Sheet (ENTER DATA)'!C11),"",'Score Sheet (ENTER DATA)'!A11)</f>
        <v>PXI</v>
      </c>
      <c r="B102" s="38">
        <f>IF(ISBLANK('Score Sheet (ENTER DATA)'!C11),"",'Score Sheet (ENTER DATA)'!B11)</f>
        <v>1</v>
      </c>
      <c r="C102" s="40" t="str">
        <f>IF(ISBLANK('Score Sheet (ENTER DATA)'!C11),"",'Score Sheet (ENTER DATA)'!C11)</f>
        <v>Kayde Thiele</v>
      </c>
      <c r="D102" s="38">
        <f>IF(ISBLANK('Score Sheet (ENTER DATA)'!D11),"",'Score Sheet (ENTER DATA)'!D11)</f>
        <v>7</v>
      </c>
      <c r="E102" s="38">
        <f>IF(ISBLANK('Score Sheet (ENTER DATA)'!E11),"",'Score Sheet (ENTER DATA)'!E11)</f>
        <v>6</v>
      </c>
      <c r="F102" s="38">
        <f>IF(ISBLANK('Score Sheet (ENTER DATA)'!F11),"",'Score Sheet (ENTER DATA)'!F11)</f>
        <v>6</v>
      </c>
      <c r="G102" s="38">
        <f>IF(ISBLANK('Score Sheet (ENTER DATA)'!G11),"",'Score Sheet (ENTER DATA)'!G11)</f>
        <v>6</v>
      </c>
      <c r="H102" s="38">
        <f>IF(ISBLANK('Score Sheet (ENTER DATA)'!H11),"",'Score Sheet (ENTER DATA)'!H11)</f>
        <v>5</v>
      </c>
      <c r="I102" s="38">
        <f>IF(ISBLANK('Score Sheet (ENTER DATA)'!I11),"",'Score Sheet (ENTER DATA)'!I11)</f>
        <v>6</v>
      </c>
      <c r="J102" s="38">
        <f>IF(ISBLANK('Score Sheet (ENTER DATA)'!J11),"",'Score Sheet (ENTER DATA)'!J11)</f>
        <v>7</v>
      </c>
      <c r="K102" s="38">
        <f>IF(ISBLANK('Score Sheet (ENTER DATA)'!K11),"",'Score Sheet (ENTER DATA)'!K11)</f>
        <v>6</v>
      </c>
      <c r="L102" s="38">
        <f>IF(ISBLANK('Score Sheet (ENTER DATA)'!L11),"",'Score Sheet (ENTER DATA)'!L11)</f>
        <v>5</v>
      </c>
      <c r="M102" s="48">
        <f>IF('Score Sheet (ENTER DATA)'!M11=0,"",'Score Sheet (ENTER DATA)'!M11)</f>
        <v>54</v>
      </c>
      <c r="N102" s="38">
        <f>IF(ISBLANK('Score Sheet (ENTER DATA)'!N11),"",'Score Sheet (ENTER DATA)'!N11)</f>
        <v>6</v>
      </c>
      <c r="O102" s="38">
        <f>IF(ISBLANK('Score Sheet (ENTER DATA)'!O11),"",'Score Sheet (ENTER DATA)'!O11)</f>
        <v>5</v>
      </c>
      <c r="P102" s="38">
        <f>IF(ISBLANK('Score Sheet (ENTER DATA)'!P11),"",'Score Sheet (ENTER DATA)'!P11)</f>
        <v>3</v>
      </c>
      <c r="Q102" s="38">
        <f>IF(ISBLANK('Score Sheet (ENTER DATA)'!Q11),"",'Score Sheet (ENTER DATA)'!Q11)</f>
        <v>6</v>
      </c>
      <c r="R102" s="38">
        <f>IF(ISBLANK('Score Sheet (ENTER DATA)'!R11),"",'Score Sheet (ENTER DATA)'!R11)</f>
        <v>5</v>
      </c>
      <c r="S102" s="38">
        <f>IF(ISBLANK('Score Sheet (ENTER DATA)'!S11),"",'Score Sheet (ENTER DATA)'!S11)</f>
        <v>4</v>
      </c>
      <c r="T102" s="38">
        <f>IF(ISBLANK('Score Sheet (ENTER DATA)'!T11),"",'Score Sheet (ENTER DATA)'!T11)</f>
        <v>4</v>
      </c>
      <c r="U102" s="38">
        <f>IF(ISBLANK('Score Sheet (ENTER DATA)'!U11),"",'Score Sheet (ENTER DATA)'!U11)</f>
        <v>7</v>
      </c>
      <c r="V102" s="38">
        <f>IF(ISBLANK('Score Sheet (ENTER DATA)'!V11),"",'Score Sheet (ENTER DATA)'!V11)</f>
        <v>6</v>
      </c>
      <c r="W102" s="53">
        <f>IF('Score Sheet (ENTER DATA)'!W11=0,"",'Score Sheet (ENTER DATA)'!W11)</f>
        <v>46</v>
      </c>
      <c r="X102" s="55">
        <f>IF('Score Sheet (ENTER DATA)'!X11=0,"",'Score Sheet (ENTER DATA)'!X11)</f>
        <v>100</v>
      </c>
      <c r="Y102" s="38">
        <f>IF('Score Sheet (ENTER DATA)'!Y11=0,"",'Score Sheet (ENTER DATA)'!Y11)</f>
        <v>46</v>
      </c>
      <c r="Z102" s="38">
        <f>IF('Score Sheet (ENTER DATA)'!Z11=0,"",'Score Sheet (ENTER DATA)'!Z11)</f>
        <v>32</v>
      </c>
      <c r="AA102" s="38">
        <f>IF('Score Sheet (ENTER DATA)'!AA11=0,"",'Score Sheet (ENTER DATA)'!AA11)</f>
        <v>17</v>
      </c>
      <c r="AB102" s="38">
        <f>IF('Score Sheet (ENTER DATA)'!AB11=0,"",'Score Sheet (ENTER DATA)'!AB11)</f>
        <v>6</v>
      </c>
      <c r="AC102" s="38">
        <f>IF('Score Sheet (ENTER DATA)'!AC11=0,"",'Score Sheet (ENTER DATA)'!AC11)</f>
        <v>54</v>
      </c>
      <c r="AD102" s="38">
        <f>IF('Score Sheet (ENTER DATA)'!AD11=0,"",'Score Sheet (ENTER DATA)'!AD11)</f>
        <v>35</v>
      </c>
      <c r="AE102" s="38">
        <f>IF('Score Sheet (ENTER DATA)'!AE11=0,"",'Score Sheet (ENTER DATA)'!AE11)</f>
        <v>18</v>
      </c>
      <c r="AF102" s="38">
        <f>IF('Score Sheet (ENTER DATA)'!AF11=0,"",'Score Sheet (ENTER DATA)'!AF11)</f>
        <v>5</v>
      </c>
      <c r="AG102" s="353"/>
    </row>
    <row r="103" ht="14.25" customHeight="1">
      <c r="A103" s="164" t="str">
        <f>IF(ISBLANK('Score Sheet (ENTER DATA)'!C38),"",'Score Sheet (ENTER DATA)'!A38)</f>
        <v>CMH</v>
      </c>
      <c r="B103" s="38">
        <f>IF(ISBLANK('Score Sheet (ENTER DATA)'!C38),"",'Score Sheet (ENTER DATA)'!B38)</f>
        <v>1</v>
      </c>
      <c r="C103" s="40" t="str">
        <f>IF(ISBLANK('Score Sheet (ENTER DATA)'!C38),"",'Score Sheet (ENTER DATA)'!C38)</f>
        <v>Peter Braun</v>
      </c>
      <c r="D103" s="38">
        <f>IF(ISBLANK('Score Sheet (ENTER DATA)'!D38),"",'Score Sheet (ENTER DATA)'!D38)</f>
        <v>5</v>
      </c>
      <c r="E103" s="38">
        <f>IF(ISBLANK('Score Sheet (ENTER DATA)'!E38),"",'Score Sheet (ENTER DATA)'!E38)</f>
        <v>6</v>
      </c>
      <c r="F103" s="38">
        <f>IF(ISBLANK('Score Sheet (ENTER DATA)'!F38),"",'Score Sheet (ENTER DATA)'!F38)</f>
        <v>6</v>
      </c>
      <c r="G103" s="38">
        <f>IF(ISBLANK('Score Sheet (ENTER DATA)'!G38),"",'Score Sheet (ENTER DATA)'!G38)</f>
        <v>7</v>
      </c>
      <c r="H103" s="38">
        <f>IF(ISBLANK('Score Sheet (ENTER DATA)'!H38),"",'Score Sheet (ENTER DATA)'!H38)</f>
        <v>5</v>
      </c>
      <c r="I103" s="38">
        <f>IF(ISBLANK('Score Sheet (ENTER DATA)'!I38),"",'Score Sheet (ENTER DATA)'!I38)</f>
        <v>5</v>
      </c>
      <c r="J103" s="38">
        <f>IF(ISBLANK('Score Sheet (ENTER DATA)'!J38),"",'Score Sheet (ENTER DATA)'!J38)</f>
        <v>9</v>
      </c>
      <c r="K103" s="38">
        <f>IF(ISBLANK('Score Sheet (ENTER DATA)'!K38),"",'Score Sheet (ENTER DATA)'!K38)</f>
        <v>5</v>
      </c>
      <c r="L103" s="38">
        <f>IF(ISBLANK('Score Sheet (ENTER DATA)'!L38),"",'Score Sheet (ENTER DATA)'!L38)</f>
        <v>4</v>
      </c>
      <c r="M103" s="48">
        <f>IF('Score Sheet (ENTER DATA)'!M38=0,"",'Score Sheet (ENTER DATA)'!M38)</f>
        <v>52</v>
      </c>
      <c r="N103" s="38">
        <f>IF(ISBLANK('Score Sheet (ENTER DATA)'!N38),"",'Score Sheet (ENTER DATA)'!N38)</f>
        <v>4</v>
      </c>
      <c r="O103" s="38">
        <f>IF(ISBLANK('Score Sheet (ENTER DATA)'!O38),"",'Score Sheet (ENTER DATA)'!O38)</f>
        <v>6</v>
      </c>
      <c r="P103" s="38">
        <f>IF(ISBLANK('Score Sheet (ENTER DATA)'!P38),"",'Score Sheet (ENTER DATA)'!P38)</f>
        <v>5</v>
      </c>
      <c r="Q103" s="38">
        <f>IF(ISBLANK('Score Sheet (ENTER DATA)'!Q38),"",'Score Sheet (ENTER DATA)'!Q38)</f>
        <v>5</v>
      </c>
      <c r="R103" s="38">
        <f>IF(ISBLANK('Score Sheet (ENTER DATA)'!R38),"",'Score Sheet (ENTER DATA)'!R38)</f>
        <v>6</v>
      </c>
      <c r="S103" s="38">
        <f>IF(ISBLANK('Score Sheet (ENTER DATA)'!S38),"",'Score Sheet (ENTER DATA)'!S38)</f>
        <v>5</v>
      </c>
      <c r="T103" s="38">
        <f>IF(ISBLANK('Score Sheet (ENTER DATA)'!T38),"",'Score Sheet (ENTER DATA)'!T38)</f>
        <v>4</v>
      </c>
      <c r="U103" s="38">
        <f>IF(ISBLANK('Score Sheet (ENTER DATA)'!U38),"",'Score Sheet (ENTER DATA)'!U38)</f>
        <v>6</v>
      </c>
      <c r="V103" s="38">
        <f>IF(ISBLANK('Score Sheet (ENTER DATA)'!V38),"",'Score Sheet (ENTER DATA)'!V38)</f>
        <v>7</v>
      </c>
      <c r="W103" s="53">
        <f>IF('Score Sheet (ENTER DATA)'!W38=0,"",'Score Sheet (ENTER DATA)'!W38)</f>
        <v>48</v>
      </c>
      <c r="X103" s="55">
        <f>IF('Score Sheet (ENTER DATA)'!X38=0,"",'Score Sheet (ENTER DATA)'!X38)</f>
        <v>100</v>
      </c>
      <c r="Y103" s="38">
        <f>IF('Score Sheet (ENTER DATA)'!Y38=0,"",'Score Sheet (ENTER DATA)'!Y38)</f>
        <v>48</v>
      </c>
      <c r="Z103" s="38">
        <f>IF('Score Sheet (ENTER DATA)'!Z38=0,"",'Score Sheet (ENTER DATA)'!Z38)</f>
        <v>33</v>
      </c>
      <c r="AA103" s="38">
        <f>IF('Score Sheet (ENTER DATA)'!AA38=0,"",'Score Sheet (ENTER DATA)'!AA38)</f>
        <v>17</v>
      </c>
      <c r="AB103" s="38">
        <f>IF('Score Sheet (ENTER DATA)'!AB38=0,"",'Score Sheet (ENTER DATA)'!AB38)</f>
        <v>7</v>
      </c>
      <c r="AC103" s="38">
        <f>IF('Score Sheet (ENTER DATA)'!AC38=0,"",'Score Sheet (ENTER DATA)'!AC38)</f>
        <v>52</v>
      </c>
      <c r="AD103" s="38">
        <f>IF('Score Sheet (ENTER DATA)'!AD38=0,"",'Score Sheet (ENTER DATA)'!AD38)</f>
        <v>35</v>
      </c>
      <c r="AE103" s="38">
        <f>IF('Score Sheet (ENTER DATA)'!AE38=0,"",'Score Sheet (ENTER DATA)'!AE38)</f>
        <v>18</v>
      </c>
      <c r="AF103" s="38">
        <f>IF('Score Sheet (ENTER DATA)'!AF38=0,"",'Score Sheet (ENTER DATA)'!AF38)</f>
        <v>4</v>
      </c>
      <c r="AG103" s="145"/>
    </row>
    <row r="104" ht="14.25" customHeight="1">
      <c r="A104" s="124" t="str">
        <f>IF(ISBLANK('Score Sheet (ENTER DATA)'!C158),"",'Score Sheet (ENTER DATA)'!A158)</f>
        <v>NBW</v>
      </c>
      <c r="B104" s="38">
        <f>IF(ISBLANK('Score Sheet (ENTER DATA)'!C158),"",'Score Sheet (ENTER DATA)'!B158)</f>
        <v>4</v>
      </c>
      <c r="C104" s="40" t="str">
        <f>IF(ISBLANK('Score Sheet (ENTER DATA)'!C158),"",'Score Sheet (ENTER DATA)'!C158)</f>
        <v>Conrad McPherson</v>
      </c>
      <c r="D104" s="38">
        <f>IF(ISBLANK('Score Sheet (ENTER DATA)'!D158),"",'Score Sheet (ENTER DATA)'!D158)</f>
        <v>6</v>
      </c>
      <c r="E104" s="38">
        <f>IF(ISBLANK('Score Sheet (ENTER DATA)'!E158),"",'Score Sheet (ENTER DATA)'!E158)</f>
        <v>7</v>
      </c>
      <c r="F104" s="38">
        <f>IF(ISBLANK('Score Sheet (ENTER DATA)'!F158),"",'Score Sheet (ENTER DATA)'!F158)</f>
        <v>5</v>
      </c>
      <c r="G104" s="38">
        <f>IF(ISBLANK('Score Sheet (ENTER DATA)'!G158),"",'Score Sheet (ENTER DATA)'!G158)</f>
        <v>8</v>
      </c>
      <c r="H104" s="38">
        <f>IF(ISBLANK('Score Sheet (ENTER DATA)'!H158),"",'Score Sheet (ENTER DATA)'!H158)</f>
        <v>4</v>
      </c>
      <c r="I104" s="38">
        <f>IF(ISBLANK('Score Sheet (ENTER DATA)'!I158),"",'Score Sheet (ENTER DATA)'!I158)</f>
        <v>6</v>
      </c>
      <c r="J104" s="38">
        <f>IF(ISBLANK('Score Sheet (ENTER DATA)'!J158),"",'Score Sheet (ENTER DATA)'!J158)</f>
        <v>6</v>
      </c>
      <c r="K104" s="38">
        <f>IF(ISBLANK('Score Sheet (ENTER DATA)'!K158),"",'Score Sheet (ENTER DATA)'!K158)</f>
        <v>5</v>
      </c>
      <c r="L104" s="38">
        <f>IF(ISBLANK('Score Sheet (ENTER DATA)'!L158),"",'Score Sheet (ENTER DATA)'!L158)</f>
        <v>5</v>
      </c>
      <c r="M104" s="48">
        <f>IF('Score Sheet (ENTER DATA)'!M158=0,"",'Score Sheet (ENTER DATA)'!M158)</f>
        <v>52</v>
      </c>
      <c r="N104" s="38">
        <f>IF(ISBLANK('Score Sheet (ENTER DATA)'!N158),"",'Score Sheet (ENTER DATA)'!N158)</f>
        <v>5</v>
      </c>
      <c r="O104" s="38">
        <f>IF(ISBLANK('Score Sheet (ENTER DATA)'!O158),"",'Score Sheet (ENTER DATA)'!O158)</f>
        <v>4</v>
      </c>
      <c r="P104" s="38">
        <f>IF(ISBLANK('Score Sheet (ENTER DATA)'!P158),"",'Score Sheet (ENTER DATA)'!P158)</f>
        <v>4</v>
      </c>
      <c r="Q104" s="38">
        <f>IF(ISBLANK('Score Sheet (ENTER DATA)'!Q158),"",'Score Sheet (ENTER DATA)'!Q158)</f>
        <v>6</v>
      </c>
      <c r="R104" s="38">
        <f>IF(ISBLANK('Score Sheet (ENTER DATA)'!R158),"",'Score Sheet (ENTER DATA)'!R158)</f>
        <v>6</v>
      </c>
      <c r="S104" s="38">
        <f>IF(ISBLANK('Score Sheet (ENTER DATA)'!S158),"",'Score Sheet (ENTER DATA)'!S158)</f>
        <v>5</v>
      </c>
      <c r="T104" s="38">
        <f>IF(ISBLANK('Score Sheet (ENTER DATA)'!T158),"",'Score Sheet (ENTER DATA)'!T158)</f>
        <v>6</v>
      </c>
      <c r="U104" s="38">
        <f>IF(ISBLANK('Score Sheet (ENTER DATA)'!U158),"",'Score Sheet (ENTER DATA)'!U158)</f>
        <v>7</v>
      </c>
      <c r="V104" s="38">
        <f>IF(ISBLANK('Score Sheet (ENTER DATA)'!V158),"",'Score Sheet (ENTER DATA)'!V158)</f>
        <v>5</v>
      </c>
      <c r="W104" s="53">
        <f>IF('Score Sheet (ENTER DATA)'!W158=0,"",'Score Sheet (ENTER DATA)'!W158)</f>
        <v>48</v>
      </c>
      <c r="X104" s="55">
        <f>IF('Score Sheet (ENTER DATA)'!X158=0,"",'Score Sheet (ENTER DATA)'!X158)</f>
        <v>100</v>
      </c>
      <c r="Y104" s="38">
        <f>IF('Score Sheet (ENTER DATA)'!Y158=0,"",'Score Sheet (ENTER DATA)'!Y158)</f>
        <v>48</v>
      </c>
      <c r="Z104" s="38">
        <f>IF('Score Sheet (ENTER DATA)'!Z158=0,"",'Score Sheet (ENTER DATA)'!Z158)</f>
        <v>35</v>
      </c>
      <c r="AA104" s="38">
        <f>IF('Score Sheet (ENTER DATA)'!AA158=0,"",'Score Sheet (ENTER DATA)'!AA158)</f>
        <v>18</v>
      </c>
      <c r="AB104" s="38">
        <f>IF('Score Sheet (ENTER DATA)'!AB158=0,"",'Score Sheet (ENTER DATA)'!AB158)</f>
        <v>5</v>
      </c>
      <c r="AC104" s="38">
        <f>IF('Score Sheet (ENTER DATA)'!AC158=0,"",'Score Sheet (ENTER DATA)'!AC158)</f>
        <v>52</v>
      </c>
      <c r="AD104" s="38">
        <f>IF('Score Sheet (ENTER DATA)'!AD158=0,"",'Score Sheet (ENTER DATA)'!AD158)</f>
        <v>34</v>
      </c>
      <c r="AE104" s="38">
        <f>IF('Score Sheet (ENTER DATA)'!AE158=0,"",'Score Sheet (ENTER DATA)'!AE158)</f>
        <v>16</v>
      </c>
      <c r="AF104" s="38">
        <f>IF('Score Sheet (ENTER DATA)'!AF158=0,"",'Score Sheet (ENTER DATA)'!AF158)</f>
        <v>5</v>
      </c>
      <c r="AG104" s="143"/>
    </row>
    <row r="105" ht="14.25" customHeight="1">
      <c r="A105" s="382" t="str">
        <f>IF(ISBLANK('Score Sheet (ENTER DATA)'!C21),"",'Score Sheet (ENTER DATA)'!A21)</f>
        <v>KB</v>
      </c>
      <c r="B105" s="38">
        <f>IF(ISBLANK('Score Sheet (ENTER DATA)'!C21),"",'Score Sheet (ENTER DATA)'!B21)</f>
        <v>2</v>
      </c>
      <c r="C105" s="40" t="str">
        <f>IF(ISBLANK('Score Sheet (ENTER DATA)'!C21),"",'Score Sheet (ENTER DATA)'!C21)</f>
        <v>Tyler Wischuran</v>
      </c>
      <c r="D105" s="38">
        <f>IF(ISBLANK('Score Sheet (ENTER DATA)'!D21),"",'Score Sheet (ENTER DATA)'!D21)</f>
        <v>5</v>
      </c>
      <c r="E105" s="38">
        <f>IF(ISBLANK('Score Sheet (ENTER DATA)'!E21),"",'Score Sheet (ENTER DATA)'!E21)</f>
        <v>6</v>
      </c>
      <c r="F105" s="38">
        <f>IF(ISBLANK('Score Sheet (ENTER DATA)'!F21),"",'Score Sheet (ENTER DATA)'!F21)</f>
        <v>7</v>
      </c>
      <c r="G105" s="38">
        <f>IF(ISBLANK('Score Sheet (ENTER DATA)'!G21),"",'Score Sheet (ENTER DATA)'!G21)</f>
        <v>6</v>
      </c>
      <c r="H105" s="38">
        <f>IF(ISBLANK('Score Sheet (ENTER DATA)'!H21),"",'Score Sheet (ENTER DATA)'!H21)</f>
        <v>5</v>
      </c>
      <c r="I105" s="38">
        <f>IF(ISBLANK('Score Sheet (ENTER DATA)'!I21),"",'Score Sheet (ENTER DATA)'!I21)</f>
        <v>6</v>
      </c>
      <c r="J105" s="38">
        <f>IF(ISBLANK('Score Sheet (ENTER DATA)'!J21),"",'Score Sheet (ENTER DATA)'!J21)</f>
        <v>7</v>
      </c>
      <c r="K105" s="38">
        <f>IF(ISBLANK('Score Sheet (ENTER DATA)'!K21),"",'Score Sheet (ENTER DATA)'!K21)</f>
        <v>5</v>
      </c>
      <c r="L105" s="38">
        <f>IF(ISBLANK('Score Sheet (ENTER DATA)'!L21),"",'Score Sheet (ENTER DATA)'!L21)</f>
        <v>4</v>
      </c>
      <c r="M105" s="48">
        <f>IF('Score Sheet (ENTER DATA)'!M21=0,"",'Score Sheet (ENTER DATA)'!M21)</f>
        <v>51</v>
      </c>
      <c r="N105" s="38">
        <f>IF(ISBLANK('Score Sheet (ENTER DATA)'!N21),"",'Score Sheet (ENTER DATA)'!N21)</f>
        <v>5</v>
      </c>
      <c r="O105" s="38">
        <f>IF(ISBLANK('Score Sheet (ENTER DATA)'!O21),"",'Score Sheet (ENTER DATA)'!O21)</f>
        <v>6</v>
      </c>
      <c r="P105" s="38">
        <f>IF(ISBLANK('Score Sheet (ENTER DATA)'!P21),"",'Score Sheet (ENTER DATA)'!P21)</f>
        <v>4</v>
      </c>
      <c r="Q105" s="38">
        <f>IF(ISBLANK('Score Sheet (ENTER DATA)'!Q21),"",'Score Sheet (ENTER DATA)'!Q21)</f>
        <v>6</v>
      </c>
      <c r="R105" s="38">
        <f>IF(ISBLANK('Score Sheet (ENTER DATA)'!R21),"",'Score Sheet (ENTER DATA)'!R21)</f>
        <v>6</v>
      </c>
      <c r="S105" s="38">
        <f>IF(ISBLANK('Score Sheet (ENTER DATA)'!S21),"",'Score Sheet (ENTER DATA)'!S21)</f>
        <v>5</v>
      </c>
      <c r="T105" s="38">
        <f>IF(ISBLANK('Score Sheet (ENTER DATA)'!T21),"",'Score Sheet (ENTER DATA)'!T21)</f>
        <v>5</v>
      </c>
      <c r="U105" s="38">
        <f>IF(ISBLANK('Score Sheet (ENTER DATA)'!U21),"",'Score Sheet (ENTER DATA)'!U21)</f>
        <v>6</v>
      </c>
      <c r="V105" s="38">
        <f>IF(ISBLANK('Score Sheet (ENTER DATA)'!V21),"",'Score Sheet (ENTER DATA)'!V21)</f>
        <v>6</v>
      </c>
      <c r="W105" s="53">
        <f>IF('Score Sheet (ENTER DATA)'!W21=0,"",'Score Sheet (ENTER DATA)'!W21)</f>
        <v>49</v>
      </c>
      <c r="X105" s="55">
        <f>IF('Score Sheet (ENTER DATA)'!X21=0,"",'Score Sheet (ENTER DATA)'!X21)</f>
        <v>100</v>
      </c>
      <c r="Y105" s="38">
        <f>IF('Score Sheet (ENTER DATA)'!Y21=0,"",'Score Sheet (ENTER DATA)'!Y21)</f>
        <v>49</v>
      </c>
      <c r="Z105" s="38">
        <f>IF('Score Sheet (ENTER DATA)'!Z21=0,"",'Score Sheet (ENTER DATA)'!Z21)</f>
        <v>34</v>
      </c>
      <c r="AA105" s="38">
        <f>IF('Score Sheet (ENTER DATA)'!AA21=0,"",'Score Sheet (ENTER DATA)'!AA21)</f>
        <v>17</v>
      </c>
      <c r="AB105" s="38">
        <f>IF('Score Sheet (ENTER DATA)'!AB21=0,"",'Score Sheet (ENTER DATA)'!AB21)</f>
        <v>6</v>
      </c>
      <c r="AC105" s="38">
        <f>IF('Score Sheet (ENTER DATA)'!AC21=0,"",'Score Sheet (ENTER DATA)'!AC21)</f>
        <v>51</v>
      </c>
      <c r="AD105" s="38">
        <f>IF('Score Sheet (ENTER DATA)'!AD21=0,"",'Score Sheet (ENTER DATA)'!AD21)</f>
        <v>33</v>
      </c>
      <c r="AE105" s="38">
        <f>IF('Score Sheet (ENTER DATA)'!AE21=0,"",'Score Sheet (ENTER DATA)'!AE21)</f>
        <v>16</v>
      </c>
      <c r="AF105" s="38">
        <f>IF('Score Sheet (ENTER DATA)'!AF21=0,"",'Score Sheet (ENTER DATA)'!AF21)</f>
        <v>4</v>
      </c>
      <c r="AG105" s="148"/>
    </row>
    <row r="106" ht="14.25" customHeight="1">
      <c r="A106" s="235" t="str">
        <f>IF(ISBLANK('Score Sheet (ENTER DATA)'!C212),"",'Score Sheet (ENTER DATA)'!A212)</f>
        <v>WS</v>
      </c>
      <c r="B106" s="38">
        <f>IF(ISBLANK('Score Sheet (ENTER DATA)'!C212),"",'Score Sheet (ENTER DATA)'!B212)</f>
        <v>4</v>
      </c>
      <c r="C106" s="40" t="str">
        <f>IF(ISBLANK('Score Sheet (ENTER DATA)'!C212),"",'Score Sheet (ENTER DATA)'!C212)</f>
        <v>Owen Van Galen</v>
      </c>
      <c r="D106" s="38">
        <f>IF(ISBLANK('Score Sheet (ENTER DATA)'!D212),"",'Score Sheet (ENTER DATA)'!D212)</f>
        <v>6</v>
      </c>
      <c r="E106" s="38">
        <f>IF(ISBLANK('Score Sheet (ENTER DATA)'!E212),"",'Score Sheet (ENTER DATA)'!E212)</f>
        <v>7</v>
      </c>
      <c r="F106" s="38">
        <f>IF(ISBLANK('Score Sheet (ENTER DATA)'!F212),"",'Score Sheet (ENTER DATA)'!F212)</f>
        <v>4</v>
      </c>
      <c r="G106" s="38">
        <f>IF(ISBLANK('Score Sheet (ENTER DATA)'!G212),"",'Score Sheet (ENTER DATA)'!G212)</f>
        <v>7</v>
      </c>
      <c r="H106" s="38">
        <f>IF(ISBLANK('Score Sheet (ENTER DATA)'!H212),"",'Score Sheet (ENTER DATA)'!H212)</f>
        <v>3</v>
      </c>
      <c r="I106" s="38">
        <f>IF(ISBLANK('Score Sheet (ENTER DATA)'!I212),"",'Score Sheet (ENTER DATA)'!I212)</f>
        <v>4</v>
      </c>
      <c r="J106" s="38">
        <f>IF(ISBLANK('Score Sheet (ENTER DATA)'!J212),"",'Score Sheet (ENTER DATA)'!J212)</f>
        <v>7</v>
      </c>
      <c r="K106" s="38">
        <f>IF(ISBLANK('Score Sheet (ENTER DATA)'!K212),"",'Score Sheet (ENTER DATA)'!K212)</f>
        <v>5</v>
      </c>
      <c r="L106" s="38">
        <f>IF(ISBLANK('Score Sheet (ENTER DATA)'!L212),"",'Score Sheet (ENTER DATA)'!L212)</f>
        <v>5</v>
      </c>
      <c r="M106" s="48">
        <f>IF('Score Sheet (ENTER DATA)'!M212=0,"",'Score Sheet (ENTER DATA)'!M212)</f>
        <v>48</v>
      </c>
      <c r="N106" s="38">
        <f>IF(ISBLANK('Score Sheet (ENTER DATA)'!N212),"",'Score Sheet (ENTER DATA)'!N212)</f>
        <v>5</v>
      </c>
      <c r="O106" s="38">
        <f>IF(ISBLANK('Score Sheet (ENTER DATA)'!O212),"",'Score Sheet (ENTER DATA)'!O212)</f>
        <v>4</v>
      </c>
      <c r="P106" s="38">
        <f>IF(ISBLANK('Score Sheet (ENTER DATA)'!P212),"",'Score Sheet (ENTER DATA)'!P212)</f>
        <v>5</v>
      </c>
      <c r="Q106" s="38">
        <f>IF(ISBLANK('Score Sheet (ENTER DATA)'!Q212),"",'Score Sheet (ENTER DATA)'!Q212)</f>
        <v>7</v>
      </c>
      <c r="R106" s="38">
        <f>IF(ISBLANK('Score Sheet (ENTER DATA)'!R212),"",'Score Sheet (ENTER DATA)'!R212)</f>
        <v>8</v>
      </c>
      <c r="S106" s="38">
        <f>IF(ISBLANK('Score Sheet (ENTER DATA)'!S212),"",'Score Sheet (ENTER DATA)'!S212)</f>
        <v>6</v>
      </c>
      <c r="T106" s="38">
        <f>IF(ISBLANK('Score Sheet (ENTER DATA)'!T212),"",'Score Sheet (ENTER DATA)'!T212)</f>
        <v>5</v>
      </c>
      <c r="U106" s="38">
        <f>IF(ISBLANK('Score Sheet (ENTER DATA)'!U212),"",'Score Sheet (ENTER DATA)'!U212)</f>
        <v>6</v>
      </c>
      <c r="V106" s="38">
        <f>IF(ISBLANK('Score Sheet (ENTER DATA)'!V212),"",'Score Sheet (ENTER DATA)'!V212)</f>
        <v>6</v>
      </c>
      <c r="W106" s="53">
        <f>IF('Score Sheet (ENTER DATA)'!W212=0,"",'Score Sheet (ENTER DATA)'!W212)</f>
        <v>52</v>
      </c>
      <c r="X106" s="55">
        <f>IF('Score Sheet (ENTER DATA)'!X212=0,"",'Score Sheet (ENTER DATA)'!X212)</f>
        <v>100</v>
      </c>
      <c r="Y106" s="38">
        <f>IF('Score Sheet (ENTER DATA)'!Y212=0,"",'Score Sheet (ENTER DATA)'!Y212)</f>
        <v>52</v>
      </c>
      <c r="Z106" s="38">
        <f>IF('Score Sheet (ENTER DATA)'!Z212=0,"",'Score Sheet (ENTER DATA)'!Z212)</f>
        <v>38</v>
      </c>
      <c r="AA106" s="38">
        <f>IF('Score Sheet (ENTER DATA)'!AA212=0,"",'Score Sheet (ENTER DATA)'!AA212)</f>
        <v>17</v>
      </c>
      <c r="AB106" s="38">
        <f>IF('Score Sheet (ENTER DATA)'!AB212=0,"",'Score Sheet (ENTER DATA)'!AB212)</f>
        <v>6</v>
      </c>
      <c r="AC106" s="38">
        <f>IF('Score Sheet (ENTER DATA)'!AC212=0,"",'Score Sheet (ENTER DATA)'!AC212)</f>
        <v>48</v>
      </c>
      <c r="AD106" s="38">
        <f>IF('Score Sheet (ENTER DATA)'!AD212=0,"",'Score Sheet (ENTER DATA)'!AD212)</f>
        <v>31</v>
      </c>
      <c r="AE106" s="38">
        <f>IF('Score Sheet (ENTER DATA)'!AE212=0,"",'Score Sheet (ENTER DATA)'!AE212)</f>
        <v>17</v>
      </c>
      <c r="AF106" s="38">
        <f>IF('Score Sheet (ENTER DATA)'!AF212=0,"",'Score Sheet (ENTER DATA)'!AF212)</f>
        <v>5</v>
      </c>
      <c r="AG106" s="158"/>
    </row>
    <row r="107" ht="14.25" customHeight="1">
      <c r="A107" s="382" t="str">
        <f>IF(ISBLANK('Score Sheet (ENTER DATA)'!C20),"",'Score Sheet (ENTER DATA)'!A20)</f>
        <v>KB</v>
      </c>
      <c r="B107" s="38">
        <f>IF(ISBLANK('Score Sheet (ENTER DATA)'!C20),"",'Score Sheet (ENTER DATA)'!B20)</f>
        <v>1</v>
      </c>
      <c r="C107" s="40" t="str">
        <f>IF(ISBLANK('Score Sheet (ENTER DATA)'!C20),"",'Score Sheet (ENTER DATA)'!C20)</f>
        <v>John Mauser</v>
      </c>
      <c r="D107" s="38">
        <f>IF(ISBLANK('Score Sheet (ENTER DATA)'!D20),"",'Score Sheet (ENTER DATA)'!D20)</f>
        <v>5</v>
      </c>
      <c r="E107" s="38">
        <f>IF(ISBLANK('Score Sheet (ENTER DATA)'!E20),"",'Score Sheet (ENTER DATA)'!E20)</f>
        <v>7</v>
      </c>
      <c r="F107" s="38">
        <f>IF(ISBLANK('Score Sheet (ENTER DATA)'!F20),"",'Score Sheet (ENTER DATA)'!F20)</f>
        <v>6</v>
      </c>
      <c r="G107" s="38">
        <f>IF(ISBLANK('Score Sheet (ENTER DATA)'!G20),"",'Score Sheet (ENTER DATA)'!G20)</f>
        <v>7</v>
      </c>
      <c r="H107" s="38">
        <f>IF(ISBLANK('Score Sheet (ENTER DATA)'!H20),"",'Score Sheet (ENTER DATA)'!H20)</f>
        <v>4</v>
      </c>
      <c r="I107" s="38">
        <f>IF(ISBLANK('Score Sheet (ENTER DATA)'!I20),"",'Score Sheet (ENTER DATA)'!I20)</f>
        <v>4</v>
      </c>
      <c r="J107" s="38">
        <f>IF(ISBLANK('Score Sheet (ENTER DATA)'!J20),"",'Score Sheet (ENTER DATA)'!J20)</f>
        <v>6</v>
      </c>
      <c r="K107" s="38">
        <f>IF(ISBLANK('Score Sheet (ENTER DATA)'!K20),"",'Score Sheet (ENTER DATA)'!K20)</f>
        <v>5</v>
      </c>
      <c r="L107" s="38">
        <f>IF(ISBLANK('Score Sheet (ENTER DATA)'!L20),"",'Score Sheet (ENTER DATA)'!L20)</f>
        <v>3</v>
      </c>
      <c r="M107" s="48">
        <f>IF('Score Sheet (ENTER DATA)'!M20=0,"",'Score Sheet (ENTER DATA)'!M20)</f>
        <v>47</v>
      </c>
      <c r="N107" s="38">
        <f>IF(ISBLANK('Score Sheet (ENTER DATA)'!N20),"",'Score Sheet (ENTER DATA)'!N20)</f>
        <v>7</v>
      </c>
      <c r="O107" s="38">
        <f>IF(ISBLANK('Score Sheet (ENTER DATA)'!O20),"",'Score Sheet (ENTER DATA)'!O20)</f>
        <v>5</v>
      </c>
      <c r="P107" s="38">
        <f>IF(ISBLANK('Score Sheet (ENTER DATA)'!P20),"",'Score Sheet (ENTER DATA)'!P20)</f>
        <v>4</v>
      </c>
      <c r="Q107" s="38">
        <f>IF(ISBLANK('Score Sheet (ENTER DATA)'!Q20),"",'Score Sheet (ENTER DATA)'!Q20)</f>
        <v>7</v>
      </c>
      <c r="R107" s="38">
        <f>IF(ISBLANK('Score Sheet (ENTER DATA)'!R20),"",'Score Sheet (ENTER DATA)'!R20)</f>
        <v>6</v>
      </c>
      <c r="S107" s="38">
        <f>IF(ISBLANK('Score Sheet (ENTER DATA)'!S20),"",'Score Sheet (ENTER DATA)'!S20)</f>
        <v>6</v>
      </c>
      <c r="T107" s="38">
        <f>IF(ISBLANK('Score Sheet (ENTER DATA)'!T20),"",'Score Sheet (ENTER DATA)'!T20)</f>
        <v>4</v>
      </c>
      <c r="U107" s="38">
        <f>IF(ISBLANK('Score Sheet (ENTER DATA)'!U20),"",'Score Sheet (ENTER DATA)'!U20)</f>
        <v>8</v>
      </c>
      <c r="V107" s="38">
        <f>IF(ISBLANK('Score Sheet (ENTER DATA)'!V20),"",'Score Sheet (ENTER DATA)'!V20)</f>
        <v>6</v>
      </c>
      <c r="W107" s="53">
        <f>IF('Score Sheet (ENTER DATA)'!W20=0,"",'Score Sheet (ENTER DATA)'!W20)</f>
        <v>53</v>
      </c>
      <c r="X107" s="55">
        <f>IF('Score Sheet (ENTER DATA)'!X20=0,"",'Score Sheet (ENTER DATA)'!X20)</f>
        <v>100</v>
      </c>
      <c r="Y107" s="38">
        <f>IF('Score Sheet (ENTER DATA)'!Y20=0,"",'Score Sheet (ENTER DATA)'!Y20)</f>
        <v>53</v>
      </c>
      <c r="Z107" s="38">
        <f>IF('Score Sheet (ENTER DATA)'!Z20=0,"",'Score Sheet (ENTER DATA)'!Z20)</f>
        <v>37</v>
      </c>
      <c r="AA107" s="38">
        <f>IF('Score Sheet (ENTER DATA)'!AA20=0,"",'Score Sheet (ENTER DATA)'!AA20)</f>
        <v>18</v>
      </c>
      <c r="AB107" s="38">
        <f>IF('Score Sheet (ENTER DATA)'!AB20=0,"",'Score Sheet (ENTER DATA)'!AB20)</f>
        <v>6</v>
      </c>
      <c r="AC107" s="38">
        <f>IF('Score Sheet (ENTER DATA)'!AC20=0,"",'Score Sheet (ENTER DATA)'!AC20)</f>
        <v>47</v>
      </c>
      <c r="AD107" s="38">
        <f>IF('Score Sheet (ENTER DATA)'!AD20=0,"",'Score Sheet (ENTER DATA)'!AD20)</f>
        <v>29</v>
      </c>
      <c r="AE107" s="38">
        <f>IF('Score Sheet (ENTER DATA)'!AE20=0,"",'Score Sheet (ENTER DATA)'!AE20)</f>
        <v>14</v>
      </c>
      <c r="AF107" s="38">
        <f>IF('Score Sheet (ENTER DATA)'!AF20=0,"",'Score Sheet (ENTER DATA)'!AF20)</f>
        <v>3</v>
      </c>
      <c r="AG107" s="24"/>
    </row>
    <row r="108" ht="14.25" customHeight="1">
      <c r="A108" s="310" t="str">
        <f>IF(ISBLANK('Score Sheet (ENTER DATA)'!C114),"",'Score Sheet (ENTER DATA)'!A114)</f>
        <v>RH</v>
      </c>
      <c r="B108" s="38">
        <f>IF(ISBLANK('Score Sheet (ENTER DATA)'!C114),"",'Score Sheet (ENTER DATA)'!B114)</f>
        <v>5</v>
      </c>
      <c r="C108" s="40" t="str">
        <f>IF(ISBLANK('Score Sheet (ENTER DATA)'!C114),"",'Score Sheet (ENTER DATA)'!C114)</f>
        <v>Matt Barrientez</v>
      </c>
      <c r="D108" s="38">
        <f>IF(ISBLANK('Score Sheet (ENTER DATA)'!D114),"",'Score Sheet (ENTER DATA)'!D114)</f>
        <v>7</v>
      </c>
      <c r="E108" s="38">
        <f>IF(ISBLANK('Score Sheet (ENTER DATA)'!E114),"",'Score Sheet (ENTER DATA)'!E114)</f>
        <v>8</v>
      </c>
      <c r="F108" s="38">
        <f>IF(ISBLANK('Score Sheet (ENTER DATA)'!F114),"",'Score Sheet (ENTER DATA)'!F114)</f>
        <v>6</v>
      </c>
      <c r="G108" s="38">
        <f>IF(ISBLANK('Score Sheet (ENTER DATA)'!G114),"",'Score Sheet (ENTER DATA)'!G114)</f>
        <v>6</v>
      </c>
      <c r="H108" s="38">
        <f>IF(ISBLANK('Score Sheet (ENTER DATA)'!H114),"",'Score Sheet (ENTER DATA)'!H114)</f>
        <v>5</v>
      </c>
      <c r="I108" s="38">
        <f>IF(ISBLANK('Score Sheet (ENTER DATA)'!I114),"",'Score Sheet (ENTER DATA)'!I114)</f>
        <v>6</v>
      </c>
      <c r="J108" s="38">
        <f>IF(ISBLANK('Score Sheet (ENTER DATA)'!J114),"",'Score Sheet (ENTER DATA)'!J114)</f>
        <v>5</v>
      </c>
      <c r="K108" s="38">
        <f>IF(ISBLANK('Score Sheet (ENTER DATA)'!K114),"",'Score Sheet (ENTER DATA)'!K114)</f>
        <v>6</v>
      </c>
      <c r="L108" s="38">
        <f>IF(ISBLANK('Score Sheet (ENTER DATA)'!L114),"",'Score Sheet (ENTER DATA)'!L114)</f>
        <v>6</v>
      </c>
      <c r="M108" s="48">
        <f>IF('Score Sheet (ENTER DATA)'!M114=0,"",'Score Sheet (ENTER DATA)'!M114)</f>
        <v>55</v>
      </c>
      <c r="N108" s="38">
        <f>IF(ISBLANK('Score Sheet (ENTER DATA)'!N114),"",'Score Sheet (ENTER DATA)'!N114)</f>
        <v>6</v>
      </c>
      <c r="O108" s="38">
        <f>IF(ISBLANK('Score Sheet (ENTER DATA)'!O114),"",'Score Sheet (ENTER DATA)'!O114)</f>
        <v>4</v>
      </c>
      <c r="P108" s="38">
        <f>IF(ISBLANK('Score Sheet (ENTER DATA)'!P114),"",'Score Sheet (ENTER DATA)'!P114)</f>
        <v>2</v>
      </c>
      <c r="Q108" s="38">
        <f>IF(ISBLANK('Score Sheet (ENTER DATA)'!Q114),"",'Score Sheet (ENTER DATA)'!Q114)</f>
        <v>6</v>
      </c>
      <c r="R108" s="38">
        <f>IF(ISBLANK('Score Sheet (ENTER DATA)'!R114),"",'Score Sheet (ENTER DATA)'!R114)</f>
        <v>6</v>
      </c>
      <c r="S108" s="38">
        <f>IF(ISBLANK('Score Sheet (ENTER DATA)'!S114),"",'Score Sheet (ENTER DATA)'!S114)</f>
        <v>5</v>
      </c>
      <c r="T108" s="38">
        <f>IF(ISBLANK('Score Sheet (ENTER DATA)'!T114),"",'Score Sheet (ENTER DATA)'!T114)</f>
        <v>6</v>
      </c>
      <c r="U108" s="38">
        <f>IF(ISBLANK('Score Sheet (ENTER DATA)'!U114),"",'Score Sheet (ENTER DATA)'!U114)</f>
        <v>5</v>
      </c>
      <c r="V108" s="38">
        <f>IF(ISBLANK('Score Sheet (ENTER DATA)'!V114),"",'Score Sheet (ENTER DATA)'!V114)</f>
        <v>8</v>
      </c>
      <c r="W108" s="53">
        <f>IF('Score Sheet (ENTER DATA)'!W114=0,"",'Score Sheet (ENTER DATA)'!W114)</f>
        <v>48</v>
      </c>
      <c r="X108" s="55">
        <f>IF('Score Sheet (ENTER DATA)'!X114=0,"",'Score Sheet (ENTER DATA)'!X114)</f>
        <v>103</v>
      </c>
      <c r="Y108" s="38">
        <f>IF('Score Sheet (ENTER DATA)'!Y114=0,"",'Score Sheet (ENTER DATA)'!Y114)</f>
        <v>48</v>
      </c>
      <c r="Z108" s="38">
        <f>IF('Score Sheet (ENTER DATA)'!Z114=0,"",'Score Sheet (ENTER DATA)'!Z114)</f>
        <v>36</v>
      </c>
      <c r="AA108" s="38">
        <f>IF('Score Sheet (ENTER DATA)'!AA114=0,"",'Score Sheet (ENTER DATA)'!AA114)</f>
        <v>19</v>
      </c>
      <c r="AB108" s="38">
        <f>IF('Score Sheet (ENTER DATA)'!AB114=0,"",'Score Sheet (ENTER DATA)'!AB114)</f>
        <v>8</v>
      </c>
      <c r="AC108" s="38">
        <f>IF('Score Sheet (ENTER DATA)'!AC114=0,"",'Score Sheet (ENTER DATA)'!AC114)</f>
        <v>55</v>
      </c>
      <c r="AD108" s="38">
        <f>IF('Score Sheet (ENTER DATA)'!AD114=0,"",'Score Sheet (ENTER DATA)'!AD114)</f>
        <v>34</v>
      </c>
      <c r="AE108" s="38">
        <f>IF('Score Sheet (ENTER DATA)'!AE114=0,"",'Score Sheet (ENTER DATA)'!AE114)</f>
        <v>17</v>
      </c>
      <c r="AF108" s="38">
        <f>IF('Score Sheet (ENTER DATA)'!AF114=0,"",'Score Sheet (ENTER DATA)'!AF114)</f>
        <v>6</v>
      </c>
      <c r="AG108" s="143"/>
    </row>
    <row r="109" ht="14.25" customHeight="1">
      <c r="A109" s="200" t="str">
        <f>IF(ISBLANK('Score Sheet (ENTER DATA)'!C68),"",'Score Sheet (ENTER DATA)'!A68)</f>
        <v>GREN</v>
      </c>
      <c r="B109" s="38">
        <f>IF(ISBLANK('Score Sheet (ENTER DATA)'!C68),"",'Score Sheet (ENTER DATA)'!B68)</f>
        <v>4</v>
      </c>
      <c r="C109" s="40" t="str">
        <f>IF(ISBLANK('Score Sheet (ENTER DATA)'!C68),"",'Score Sheet (ENTER DATA)'!C68)</f>
        <v>Jake Heid</v>
      </c>
      <c r="D109" s="38">
        <f>IF(ISBLANK('Score Sheet (ENTER DATA)'!D68),"",'Score Sheet (ENTER DATA)'!D68)</f>
        <v>5</v>
      </c>
      <c r="E109" s="38">
        <f>IF(ISBLANK('Score Sheet (ENTER DATA)'!E68),"",'Score Sheet (ENTER DATA)'!E68)</f>
        <v>8</v>
      </c>
      <c r="F109" s="38">
        <f>IF(ISBLANK('Score Sheet (ENTER DATA)'!F68),"",'Score Sheet (ENTER DATA)'!F68)</f>
        <v>7</v>
      </c>
      <c r="G109" s="38">
        <f>IF(ISBLANK('Score Sheet (ENTER DATA)'!G68),"",'Score Sheet (ENTER DATA)'!G68)</f>
        <v>6</v>
      </c>
      <c r="H109" s="38">
        <f>IF(ISBLANK('Score Sheet (ENTER DATA)'!H68),"",'Score Sheet (ENTER DATA)'!H68)</f>
        <v>5</v>
      </c>
      <c r="I109" s="38">
        <f>IF(ISBLANK('Score Sheet (ENTER DATA)'!I68),"",'Score Sheet (ENTER DATA)'!I68)</f>
        <v>5</v>
      </c>
      <c r="J109" s="38">
        <f>IF(ISBLANK('Score Sheet (ENTER DATA)'!J68),"",'Score Sheet (ENTER DATA)'!J68)</f>
        <v>5</v>
      </c>
      <c r="K109" s="38">
        <f>IF(ISBLANK('Score Sheet (ENTER DATA)'!K68),"",'Score Sheet (ENTER DATA)'!K68)</f>
        <v>6</v>
      </c>
      <c r="L109" s="38">
        <f>IF(ISBLANK('Score Sheet (ENTER DATA)'!L68),"",'Score Sheet (ENTER DATA)'!L68)</f>
        <v>7</v>
      </c>
      <c r="M109" s="48">
        <f>IF('Score Sheet (ENTER DATA)'!M68=0,"",'Score Sheet (ENTER DATA)'!M68)</f>
        <v>54</v>
      </c>
      <c r="N109" s="38">
        <f>IF(ISBLANK('Score Sheet (ENTER DATA)'!N68),"",'Score Sheet (ENTER DATA)'!N68)</f>
        <v>5</v>
      </c>
      <c r="O109" s="38">
        <f>IF(ISBLANK('Score Sheet (ENTER DATA)'!O68),"",'Score Sheet (ENTER DATA)'!O68)</f>
        <v>5</v>
      </c>
      <c r="P109" s="38">
        <f>IF(ISBLANK('Score Sheet (ENTER DATA)'!P68),"",'Score Sheet (ENTER DATA)'!P68)</f>
        <v>5</v>
      </c>
      <c r="Q109" s="38">
        <f>IF(ISBLANK('Score Sheet (ENTER DATA)'!Q68),"",'Score Sheet (ENTER DATA)'!Q68)</f>
        <v>6</v>
      </c>
      <c r="R109" s="38">
        <f>IF(ISBLANK('Score Sheet (ENTER DATA)'!R68),"",'Score Sheet (ENTER DATA)'!R68)</f>
        <v>6</v>
      </c>
      <c r="S109" s="38">
        <f>IF(ISBLANK('Score Sheet (ENTER DATA)'!S68),"",'Score Sheet (ENTER DATA)'!S68)</f>
        <v>5</v>
      </c>
      <c r="T109" s="38">
        <f>IF(ISBLANK('Score Sheet (ENTER DATA)'!T68),"",'Score Sheet (ENTER DATA)'!T68)</f>
        <v>4</v>
      </c>
      <c r="U109" s="38">
        <f>IF(ISBLANK('Score Sheet (ENTER DATA)'!U68),"",'Score Sheet (ENTER DATA)'!U68)</f>
        <v>8</v>
      </c>
      <c r="V109" s="38">
        <f>IF(ISBLANK('Score Sheet (ENTER DATA)'!V68),"",'Score Sheet (ENTER DATA)'!V68)</f>
        <v>5</v>
      </c>
      <c r="W109" s="53">
        <f>IF('Score Sheet (ENTER DATA)'!W68=0,"",'Score Sheet (ENTER DATA)'!W68)</f>
        <v>49</v>
      </c>
      <c r="X109" s="55">
        <f>IF('Score Sheet (ENTER DATA)'!X68=0,"",'Score Sheet (ENTER DATA)'!X68)</f>
        <v>103</v>
      </c>
      <c r="Y109" s="38">
        <f>IF('Score Sheet (ENTER DATA)'!Y68=0,"",'Score Sheet (ENTER DATA)'!Y68)</f>
        <v>49</v>
      </c>
      <c r="Z109" s="38">
        <f>IF('Score Sheet (ENTER DATA)'!Z68=0,"",'Score Sheet (ENTER DATA)'!Z68)</f>
        <v>34</v>
      </c>
      <c r="AA109" s="38">
        <f>IF('Score Sheet (ENTER DATA)'!AA68=0,"",'Score Sheet (ENTER DATA)'!AA68)</f>
        <v>17</v>
      </c>
      <c r="AB109" s="38">
        <f>IF('Score Sheet (ENTER DATA)'!AB68=0,"",'Score Sheet (ENTER DATA)'!AB68)</f>
        <v>5</v>
      </c>
      <c r="AC109" s="38">
        <f>IF('Score Sheet (ENTER DATA)'!AC68=0,"",'Score Sheet (ENTER DATA)'!AC68)</f>
        <v>54</v>
      </c>
      <c r="AD109" s="38">
        <f>IF('Score Sheet (ENTER DATA)'!AD68=0,"",'Score Sheet (ENTER DATA)'!AD68)</f>
        <v>34</v>
      </c>
      <c r="AE109" s="38">
        <f>IF('Score Sheet (ENTER DATA)'!AE68=0,"",'Score Sheet (ENTER DATA)'!AE68)</f>
        <v>18</v>
      </c>
      <c r="AF109" s="38">
        <f>IF('Score Sheet (ENTER DATA)'!AF68=0,"",'Score Sheet (ENTER DATA)'!AF68)</f>
        <v>7</v>
      </c>
      <c r="AG109" s="158"/>
    </row>
    <row r="110" ht="14.25" customHeight="1">
      <c r="A110" s="310" t="str">
        <f>IF(ISBLANK('Score Sheet (ENTER DATA)'!C113),"",'Score Sheet (ENTER DATA)'!A113)</f>
        <v>RH</v>
      </c>
      <c r="B110" s="38">
        <f>IF(ISBLANK('Score Sheet (ENTER DATA)'!C113),"",'Score Sheet (ENTER DATA)'!B113)</f>
        <v>4</v>
      </c>
      <c r="C110" s="40" t="str">
        <f>IF(ISBLANK('Score Sheet (ENTER DATA)'!C113),"",'Score Sheet (ENTER DATA)'!C113)</f>
        <v>Ben Adams</v>
      </c>
      <c r="D110" s="38">
        <f>IF(ISBLANK('Score Sheet (ENTER DATA)'!D113),"",'Score Sheet (ENTER DATA)'!D113)</f>
        <v>5</v>
      </c>
      <c r="E110" s="38">
        <f>IF(ISBLANK('Score Sheet (ENTER DATA)'!E113),"",'Score Sheet (ENTER DATA)'!E113)</f>
        <v>6</v>
      </c>
      <c r="F110" s="38">
        <f>IF(ISBLANK('Score Sheet (ENTER DATA)'!F113),"",'Score Sheet (ENTER DATA)'!F113)</f>
        <v>6</v>
      </c>
      <c r="G110" s="38">
        <f>IF(ISBLANK('Score Sheet (ENTER DATA)'!G113),"",'Score Sheet (ENTER DATA)'!G113)</f>
        <v>6</v>
      </c>
      <c r="H110" s="38">
        <f>IF(ISBLANK('Score Sheet (ENTER DATA)'!H113),"",'Score Sheet (ENTER DATA)'!H113)</f>
        <v>5</v>
      </c>
      <c r="I110" s="38">
        <f>IF(ISBLANK('Score Sheet (ENTER DATA)'!I113),"",'Score Sheet (ENTER DATA)'!I113)</f>
        <v>7</v>
      </c>
      <c r="J110" s="38">
        <f>IF(ISBLANK('Score Sheet (ENTER DATA)'!J113),"",'Score Sheet (ENTER DATA)'!J113)</f>
        <v>7</v>
      </c>
      <c r="K110" s="38">
        <f>IF(ISBLANK('Score Sheet (ENTER DATA)'!K113),"",'Score Sheet (ENTER DATA)'!K113)</f>
        <v>6</v>
      </c>
      <c r="L110" s="38">
        <f>IF(ISBLANK('Score Sheet (ENTER DATA)'!L113),"",'Score Sheet (ENTER DATA)'!L113)</f>
        <v>4</v>
      </c>
      <c r="M110" s="48">
        <f>IF('Score Sheet (ENTER DATA)'!M113=0,"",'Score Sheet (ENTER DATA)'!M113)</f>
        <v>52</v>
      </c>
      <c r="N110" s="38">
        <f>IF(ISBLANK('Score Sheet (ENTER DATA)'!N113),"",'Score Sheet (ENTER DATA)'!N113)</f>
        <v>6</v>
      </c>
      <c r="O110" s="38">
        <f>IF(ISBLANK('Score Sheet (ENTER DATA)'!O113),"",'Score Sheet (ENTER DATA)'!O113)</f>
        <v>5</v>
      </c>
      <c r="P110" s="38">
        <f>IF(ISBLANK('Score Sheet (ENTER DATA)'!P113),"",'Score Sheet (ENTER DATA)'!P113)</f>
        <v>3</v>
      </c>
      <c r="Q110" s="38">
        <f>IF(ISBLANK('Score Sheet (ENTER DATA)'!Q113),"",'Score Sheet (ENTER DATA)'!Q113)</f>
        <v>9</v>
      </c>
      <c r="R110" s="38">
        <f>IF(ISBLANK('Score Sheet (ENTER DATA)'!R113),"",'Score Sheet (ENTER DATA)'!R113)</f>
        <v>7</v>
      </c>
      <c r="S110" s="38">
        <f>IF(ISBLANK('Score Sheet (ENTER DATA)'!S113),"",'Score Sheet (ENTER DATA)'!S113)</f>
        <v>3</v>
      </c>
      <c r="T110" s="38">
        <f>IF(ISBLANK('Score Sheet (ENTER DATA)'!T113),"",'Score Sheet (ENTER DATA)'!T113)</f>
        <v>4</v>
      </c>
      <c r="U110" s="38">
        <f>IF(ISBLANK('Score Sheet (ENTER DATA)'!U113),"",'Score Sheet (ENTER DATA)'!U113)</f>
        <v>8</v>
      </c>
      <c r="V110" s="38">
        <f>IF(ISBLANK('Score Sheet (ENTER DATA)'!V113),"",'Score Sheet (ENTER DATA)'!V113)</f>
        <v>6</v>
      </c>
      <c r="W110" s="53">
        <f>IF('Score Sheet (ENTER DATA)'!W113=0,"",'Score Sheet (ENTER DATA)'!W113)</f>
        <v>51</v>
      </c>
      <c r="X110" s="55">
        <f>IF('Score Sheet (ENTER DATA)'!X113=0,"",'Score Sheet (ENTER DATA)'!X113)</f>
        <v>103</v>
      </c>
      <c r="Y110" s="38">
        <f>IF('Score Sheet (ENTER DATA)'!Y113=0,"",'Score Sheet (ENTER DATA)'!Y113)</f>
        <v>51</v>
      </c>
      <c r="Z110" s="38">
        <f>IF('Score Sheet (ENTER DATA)'!Z113=0,"",'Score Sheet (ENTER DATA)'!Z113)</f>
        <v>37</v>
      </c>
      <c r="AA110" s="38">
        <f>IF('Score Sheet (ENTER DATA)'!AA113=0,"",'Score Sheet (ENTER DATA)'!AA113)</f>
        <v>18</v>
      </c>
      <c r="AB110" s="38">
        <f>IF('Score Sheet (ENTER DATA)'!AB113=0,"",'Score Sheet (ENTER DATA)'!AB113)</f>
        <v>6</v>
      </c>
      <c r="AC110" s="38">
        <f>IF('Score Sheet (ENTER DATA)'!AC113=0,"",'Score Sheet (ENTER DATA)'!AC113)</f>
        <v>52</v>
      </c>
      <c r="AD110" s="38">
        <f>IF('Score Sheet (ENTER DATA)'!AD113=0,"",'Score Sheet (ENTER DATA)'!AD113)</f>
        <v>35</v>
      </c>
      <c r="AE110" s="38">
        <f>IF('Score Sheet (ENTER DATA)'!AE113=0,"",'Score Sheet (ENTER DATA)'!AE113)</f>
        <v>17</v>
      </c>
      <c r="AF110" s="38">
        <f>IF('Score Sheet (ENTER DATA)'!AF113=0,"",'Score Sheet (ENTER DATA)'!AF113)</f>
        <v>4</v>
      </c>
      <c r="AG110" s="158"/>
    </row>
    <row r="111" ht="14.25" customHeight="1">
      <c r="A111" s="144" t="str">
        <f>IF(ISBLANK('Score Sheet (ENTER DATA)'!C59),"",'Score Sheet (ENTER DATA)'!A59)</f>
        <v>WAT</v>
      </c>
      <c r="B111" s="38">
        <f>IF(ISBLANK('Score Sheet (ENTER DATA)'!C59),"",'Score Sheet (ENTER DATA)'!B59)</f>
        <v>4</v>
      </c>
      <c r="C111" s="40" t="str">
        <f>IF(ISBLANK('Score Sheet (ENTER DATA)'!C59),"",'Score Sheet (ENTER DATA)'!C59)</f>
        <v>Max Blank</v>
      </c>
      <c r="D111" s="38">
        <f>IF(ISBLANK('Score Sheet (ENTER DATA)'!D59),"",'Score Sheet (ENTER DATA)'!D59)</f>
        <v>5</v>
      </c>
      <c r="E111" s="38">
        <f>IF(ISBLANK('Score Sheet (ENTER DATA)'!E59),"",'Score Sheet (ENTER DATA)'!E59)</f>
        <v>6</v>
      </c>
      <c r="F111" s="38">
        <f>IF(ISBLANK('Score Sheet (ENTER DATA)'!F59),"",'Score Sheet (ENTER DATA)'!F59)</f>
        <v>6</v>
      </c>
      <c r="G111" s="38">
        <f>IF(ISBLANK('Score Sheet (ENTER DATA)'!G59),"",'Score Sheet (ENTER DATA)'!G59)</f>
        <v>6</v>
      </c>
      <c r="H111" s="38">
        <f>IF(ISBLANK('Score Sheet (ENTER DATA)'!H59),"",'Score Sheet (ENTER DATA)'!H59)</f>
        <v>4</v>
      </c>
      <c r="I111" s="38">
        <f>IF(ISBLANK('Score Sheet (ENTER DATA)'!I59),"",'Score Sheet (ENTER DATA)'!I59)</f>
        <v>7</v>
      </c>
      <c r="J111" s="38">
        <f>IF(ISBLANK('Score Sheet (ENTER DATA)'!J59),"",'Score Sheet (ENTER DATA)'!J59)</f>
        <v>6</v>
      </c>
      <c r="K111" s="38">
        <f>IF(ISBLANK('Score Sheet (ENTER DATA)'!K59),"",'Score Sheet (ENTER DATA)'!K59)</f>
        <v>5</v>
      </c>
      <c r="L111" s="38">
        <f>IF(ISBLANK('Score Sheet (ENTER DATA)'!L59),"",'Score Sheet (ENTER DATA)'!L59)</f>
        <v>4</v>
      </c>
      <c r="M111" s="48">
        <f>IF('Score Sheet (ENTER DATA)'!M59=0,"",'Score Sheet (ENTER DATA)'!M59)</f>
        <v>49</v>
      </c>
      <c r="N111" s="38">
        <f>IF(ISBLANK('Score Sheet (ENTER DATA)'!N59),"",'Score Sheet (ENTER DATA)'!N59)</f>
        <v>6</v>
      </c>
      <c r="O111" s="38">
        <f>IF(ISBLANK('Score Sheet (ENTER DATA)'!O59),"",'Score Sheet (ENTER DATA)'!O59)</f>
        <v>5</v>
      </c>
      <c r="P111" s="38">
        <f>IF(ISBLANK('Score Sheet (ENTER DATA)'!P59),"",'Score Sheet (ENTER DATA)'!P59)</f>
        <v>5</v>
      </c>
      <c r="Q111" s="38">
        <f>IF(ISBLANK('Score Sheet (ENTER DATA)'!Q59),"",'Score Sheet (ENTER DATA)'!Q59)</f>
        <v>11</v>
      </c>
      <c r="R111" s="38">
        <f>IF(ISBLANK('Score Sheet (ENTER DATA)'!R59),"",'Score Sheet (ENTER DATA)'!R59)</f>
        <v>6</v>
      </c>
      <c r="S111" s="38">
        <f>IF(ISBLANK('Score Sheet (ENTER DATA)'!S59),"",'Score Sheet (ENTER DATA)'!S59)</f>
        <v>5</v>
      </c>
      <c r="T111" s="38">
        <f>IF(ISBLANK('Score Sheet (ENTER DATA)'!T59),"",'Score Sheet (ENTER DATA)'!T59)</f>
        <v>4</v>
      </c>
      <c r="U111" s="38">
        <f>IF(ISBLANK('Score Sheet (ENTER DATA)'!U59),"",'Score Sheet (ENTER DATA)'!U59)</f>
        <v>7</v>
      </c>
      <c r="V111" s="38">
        <f>IF(ISBLANK('Score Sheet (ENTER DATA)'!V59),"",'Score Sheet (ENTER DATA)'!V59)</f>
        <v>6</v>
      </c>
      <c r="W111" s="53">
        <f>IF('Score Sheet (ENTER DATA)'!W59=0,"",'Score Sheet (ENTER DATA)'!W59)</f>
        <v>55</v>
      </c>
      <c r="X111" s="55">
        <f>IF('Score Sheet (ENTER DATA)'!X59=0,"",'Score Sheet (ENTER DATA)'!X59)</f>
        <v>104</v>
      </c>
      <c r="Y111" s="38">
        <f>IF('Score Sheet (ENTER DATA)'!Y59=0,"",'Score Sheet (ENTER DATA)'!Y59)</f>
        <v>55</v>
      </c>
      <c r="Z111" s="38">
        <f>IF('Score Sheet (ENTER DATA)'!Z59=0,"",'Score Sheet (ENTER DATA)'!Z59)</f>
        <v>39</v>
      </c>
      <c r="AA111" s="38">
        <f>IF('Score Sheet (ENTER DATA)'!AA59=0,"",'Score Sheet (ENTER DATA)'!AA59)</f>
        <v>17</v>
      </c>
      <c r="AB111" s="38">
        <f>IF('Score Sheet (ENTER DATA)'!AB59=0,"",'Score Sheet (ENTER DATA)'!AB59)</f>
        <v>6</v>
      </c>
      <c r="AC111" s="38">
        <f>IF('Score Sheet (ENTER DATA)'!AC59=0,"",'Score Sheet (ENTER DATA)'!AC59)</f>
        <v>49</v>
      </c>
      <c r="AD111" s="38">
        <f>IF('Score Sheet (ENTER DATA)'!AD59=0,"",'Score Sheet (ENTER DATA)'!AD59)</f>
        <v>32</v>
      </c>
      <c r="AE111" s="38">
        <f>IF('Score Sheet (ENTER DATA)'!AE59=0,"",'Score Sheet (ENTER DATA)'!AE59)</f>
        <v>15</v>
      </c>
      <c r="AF111" s="38">
        <f>IF('Score Sheet (ENTER DATA)'!AF59=0,"",'Score Sheet (ENTER DATA)'!AF59)</f>
        <v>4</v>
      </c>
      <c r="AG111" s="158"/>
    </row>
    <row r="112" ht="14.25" customHeight="1">
      <c r="A112" s="199" t="str">
        <f>IF(ISBLANK('Score Sheet (ENTER DATA)'!C195),"",'Score Sheet (ENTER DATA)'!A195)</f>
        <v>StC</v>
      </c>
      <c r="B112" s="38">
        <f>IF(ISBLANK('Score Sheet (ENTER DATA)'!C195),"",'Score Sheet (ENTER DATA)'!B195)</f>
        <v>5</v>
      </c>
      <c r="C112" s="40" t="str">
        <f>IF(ISBLANK('Score Sheet (ENTER DATA)'!C195),"",'Score Sheet (ENTER DATA)'!C195)</f>
        <v>Lee Schatzman</v>
      </c>
      <c r="D112" s="38">
        <f>IF(ISBLANK('Score Sheet (ENTER DATA)'!D195),"",'Score Sheet (ENTER DATA)'!D195)</f>
        <v>7</v>
      </c>
      <c r="E112" s="38">
        <f>IF(ISBLANK('Score Sheet (ENTER DATA)'!E195),"",'Score Sheet (ENTER DATA)'!E195)</f>
        <v>8</v>
      </c>
      <c r="F112" s="38">
        <f>IF(ISBLANK('Score Sheet (ENTER DATA)'!F195),"",'Score Sheet (ENTER DATA)'!F195)</f>
        <v>6</v>
      </c>
      <c r="G112" s="38">
        <f>IF(ISBLANK('Score Sheet (ENTER DATA)'!G195),"",'Score Sheet (ENTER DATA)'!G195)</f>
        <v>10</v>
      </c>
      <c r="H112" s="38">
        <f>IF(ISBLANK('Score Sheet (ENTER DATA)'!H195),"",'Score Sheet (ENTER DATA)'!H195)</f>
        <v>4</v>
      </c>
      <c r="I112" s="38">
        <f>IF(ISBLANK('Score Sheet (ENTER DATA)'!I195),"",'Score Sheet (ENTER DATA)'!I195)</f>
        <v>5</v>
      </c>
      <c r="J112" s="38">
        <f>IF(ISBLANK('Score Sheet (ENTER DATA)'!J195),"",'Score Sheet (ENTER DATA)'!J195)</f>
        <v>5</v>
      </c>
      <c r="K112" s="38">
        <f>IF(ISBLANK('Score Sheet (ENTER DATA)'!K195),"",'Score Sheet (ENTER DATA)'!K195)</f>
        <v>6</v>
      </c>
      <c r="L112" s="38">
        <f>IF(ISBLANK('Score Sheet (ENTER DATA)'!L195),"",'Score Sheet (ENTER DATA)'!L195)</f>
        <v>5</v>
      </c>
      <c r="M112" s="48">
        <f>IF('Score Sheet (ENTER DATA)'!M195=0,"",'Score Sheet (ENTER DATA)'!M195)</f>
        <v>56</v>
      </c>
      <c r="N112" s="38">
        <f>IF(ISBLANK('Score Sheet (ENTER DATA)'!N195),"",'Score Sheet (ENTER DATA)'!N195)</f>
        <v>6</v>
      </c>
      <c r="O112" s="38">
        <f>IF(ISBLANK('Score Sheet (ENTER DATA)'!O195),"",'Score Sheet (ENTER DATA)'!O195)</f>
        <v>6</v>
      </c>
      <c r="P112" s="38">
        <f>IF(ISBLANK('Score Sheet (ENTER DATA)'!P195),"",'Score Sheet (ENTER DATA)'!P195)</f>
        <v>5</v>
      </c>
      <c r="Q112" s="38">
        <f>IF(ISBLANK('Score Sheet (ENTER DATA)'!Q195),"",'Score Sheet (ENTER DATA)'!Q195)</f>
        <v>6</v>
      </c>
      <c r="R112" s="38">
        <f>IF(ISBLANK('Score Sheet (ENTER DATA)'!R195),"",'Score Sheet (ENTER DATA)'!R195)</f>
        <v>5</v>
      </c>
      <c r="S112" s="38">
        <f>IF(ISBLANK('Score Sheet (ENTER DATA)'!S195),"",'Score Sheet (ENTER DATA)'!S195)</f>
        <v>7</v>
      </c>
      <c r="T112" s="38">
        <f>IF(ISBLANK('Score Sheet (ENTER DATA)'!T195),"",'Score Sheet (ENTER DATA)'!T195)</f>
        <v>5</v>
      </c>
      <c r="U112" s="38">
        <f>IF(ISBLANK('Score Sheet (ENTER DATA)'!U195),"",'Score Sheet (ENTER DATA)'!U195)</f>
        <v>5</v>
      </c>
      <c r="V112" s="38">
        <f>IF(ISBLANK('Score Sheet (ENTER DATA)'!V195),"",'Score Sheet (ENTER DATA)'!V195)</f>
        <v>6</v>
      </c>
      <c r="W112" s="53">
        <f>IF('Score Sheet (ENTER DATA)'!W195=0,"",'Score Sheet (ENTER DATA)'!W195)</f>
        <v>51</v>
      </c>
      <c r="X112" s="55">
        <f>IF('Score Sheet (ENTER DATA)'!X195=0,"",'Score Sheet (ENTER DATA)'!X195)</f>
        <v>107</v>
      </c>
      <c r="Y112" s="38">
        <f>IF('Score Sheet (ENTER DATA)'!Y195=0,"",'Score Sheet (ENTER DATA)'!Y195)</f>
        <v>51</v>
      </c>
      <c r="Z112" s="38">
        <f>IF('Score Sheet (ENTER DATA)'!Z195=0,"",'Score Sheet (ENTER DATA)'!Z195)</f>
        <v>34</v>
      </c>
      <c r="AA112" s="38">
        <f>IF('Score Sheet (ENTER DATA)'!AA195=0,"",'Score Sheet (ENTER DATA)'!AA195)</f>
        <v>16</v>
      </c>
      <c r="AB112" s="38">
        <f>IF('Score Sheet (ENTER DATA)'!AB195=0,"",'Score Sheet (ENTER DATA)'!AB195)</f>
        <v>6</v>
      </c>
      <c r="AC112" s="38">
        <f>IF('Score Sheet (ENTER DATA)'!AC195=0,"",'Score Sheet (ENTER DATA)'!AC195)</f>
        <v>56</v>
      </c>
      <c r="AD112" s="38">
        <f>IF('Score Sheet (ENTER DATA)'!AD195=0,"",'Score Sheet (ENTER DATA)'!AD195)</f>
        <v>35</v>
      </c>
      <c r="AE112" s="38">
        <f>IF('Score Sheet (ENTER DATA)'!AE195=0,"",'Score Sheet (ENTER DATA)'!AE195)</f>
        <v>16</v>
      </c>
      <c r="AF112" s="38">
        <f>IF('Score Sheet (ENTER DATA)'!AF195=0,"",'Score Sheet (ENTER DATA)'!AF195)</f>
        <v>5</v>
      </c>
      <c r="AG112" s="143"/>
    </row>
    <row r="113" ht="14.25" customHeight="1">
      <c r="A113" s="121" t="str">
        <f>IF(ISBLANK('Score Sheet (ENTER DATA)'!C203),"",'Score Sheet (ENTER DATA)'!A203)</f>
        <v>RC</v>
      </c>
      <c r="B113" s="38">
        <f>IF(ISBLANK('Score Sheet (ENTER DATA)'!C203),"",'Score Sheet (ENTER DATA)'!B203)</f>
        <v>4</v>
      </c>
      <c r="C113" s="40" t="str">
        <f>IF(ISBLANK('Score Sheet (ENTER DATA)'!C203),"",'Score Sheet (ENTER DATA)'!C203)</f>
        <v>Noah Nyquist</v>
      </c>
      <c r="D113" s="38">
        <f>IF(ISBLANK('Score Sheet (ENTER DATA)'!D203),"",'Score Sheet (ENTER DATA)'!D203)</f>
        <v>4</v>
      </c>
      <c r="E113" s="38">
        <f>IF(ISBLANK('Score Sheet (ENTER DATA)'!E203),"",'Score Sheet (ENTER DATA)'!E203)</f>
        <v>6</v>
      </c>
      <c r="F113" s="38">
        <f>IF(ISBLANK('Score Sheet (ENTER DATA)'!F203),"",'Score Sheet (ENTER DATA)'!F203)</f>
        <v>6</v>
      </c>
      <c r="G113" s="38">
        <f>IF(ISBLANK('Score Sheet (ENTER DATA)'!G203),"",'Score Sheet (ENTER DATA)'!G203)</f>
        <v>5</v>
      </c>
      <c r="H113" s="38">
        <f>IF(ISBLANK('Score Sheet (ENTER DATA)'!H203),"",'Score Sheet (ENTER DATA)'!H203)</f>
        <v>5</v>
      </c>
      <c r="I113" s="38">
        <f>IF(ISBLANK('Score Sheet (ENTER DATA)'!I203),"",'Score Sheet (ENTER DATA)'!I203)</f>
        <v>7</v>
      </c>
      <c r="J113" s="38">
        <f>IF(ISBLANK('Score Sheet (ENTER DATA)'!J203),"",'Score Sheet (ENTER DATA)'!J203)</f>
        <v>7</v>
      </c>
      <c r="K113" s="38">
        <f>IF(ISBLANK('Score Sheet (ENTER DATA)'!K203),"",'Score Sheet (ENTER DATA)'!K203)</f>
        <v>7</v>
      </c>
      <c r="L113" s="38">
        <f>IF(ISBLANK('Score Sheet (ENTER DATA)'!L203),"",'Score Sheet (ENTER DATA)'!L203)</f>
        <v>5</v>
      </c>
      <c r="M113" s="48">
        <f>IF('Score Sheet (ENTER DATA)'!M203=0,"",'Score Sheet (ENTER DATA)'!M203)</f>
        <v>52</v>
      </c>
      <c r="N113" s="38">
        <f>IF(ISBLANK('Score Sheet (ENTER DATA)'!N203),"",'Score Sheet (ENTER DATA)'!N203)</f>
        <v>5</v>
      </c>
      <c r="O113" s="38">
        <f>IF(ISBLANK('Score Sheet (ENTER DATA)'!O203),"",'Score Sheet (ENTER DATA)'!O203)</f>
        <v>4</v>
      </c>
      <c r="P113" s="38">
        <f>IF(ISBLANK('Score Sheet (ENTER DATA)'!P203),"",'Score Sheet (ENTER DATA)'!P203)</f>
        <v>6</v>
      </c>
      <c r="Q113" s="38">
        <f>IF(ISBLANK('Score Sheet (ENTER DATA)'!Q203),"",'Score Sheet (ENTER DATA)'!Q203)</f>
        <v>6</v>
      </c>
      <c r="R113" s="38">
        <f>IF(ISBLANK('Score Sheet (ENTER DATA)'!R203),"",'Score Sheet (ENTER DATA)'!R203)</f>
        <v>8</v>
      </c>
      <c r="S113" s="38">
        <f>IF(ISBLANK('Score Sheet (ENTER DATA)'!S203),"",'Score Sheet (ENTER DATA)'!S203)</f>
        <v>5</v>
      </c>
      <c r="T113" s="38">
        <f>IF(ISBLANK('Score Sheet (ENTER DATA)'!T203),"",'Score Sheet (ENTER DATA)'!T203)</f>
        <v>8</v>
      </c>
      <c r="U113" s="38">
        <f>IF(ISBLANK('Score Sheet (ENTER DATA)'!U203),"",'Score Sheet (ENTER DATA)'!U203)</f>
        <v>7</v>
      </c>
      <c r="V113" s="38">
        <f>IF(ISBLANK('Score Sheet (ENTER DATA)'!V203),"",'Score Sheet (ENTER DATA)'!V203)</f>
        <v>6</v>
      </c>
      <c r="W113" s="53">
        <f>IF('Score Sheet (ENTER DATA)'!W203=0,"",'Score Sheet (ENTER DATA)'!W203)</f>
        <v>55</v>
      </c>
      <c r="X113" s="55">
        <f>IF('Score Sheet (ENTER DATA)'!X203=0,"",'Score Sheet (ENTER DATA)'!X203)</f>
        <v>107</v>
      </c>
      <c r="Y113" s="38">
        <f>IF('Score Sheet (ENTER DATA)'!Y203=0,"",'Score Sheet (ENTER DATA)'!Y203)</f>
        <v>55</v>
      </c>
      <c r="Z113" s="38">
        <f>IF('Score Sheet (ENTER DATA)'!Z203=0,"",'Score Sheet (ENTER DATA)'!Z203)</f>
        <v>40</v>
      </c>
      <c r="AA113" s="38">
        <f>IF('Score Sheet (ENTER DATA)'!AA203=0,"",'Score Sheet (ENTER DATA)'!AA203)</f>
        <v>21</v>
      </c>
      <c r="AB113" s="38">
        <f>IF('Score Sheet (ENTER DATA)'!AB203=0,"",'Score Sheet (ENTER DATA)'!AB203)</f>
        <v>6</v>
      </c>
      <c r="AC113" s="38">
        <f>IF('Score Sheet (ENTER DATA)'!AC203=0,"",'Score Sheet (ENTER DATA)'!AC203)</f>
        <v>52</v>
      </c>
      <c r="AD113" s="38">
        <f>IF('Score Sheet (ENTER DATA)'!AD203=0,"",'Score Sheet (ENTER DATA)'!AD203)</f>
        <v>36</v>
      </c>
      <c r="AE113" s="38">
        <f>IF('Score Sheet (ENTER DATA)'!AE203=0,"",'Score Sheet (ENTER DATA)'!AE203)</f>
        <v>19</v>
      </c>
      <c r="AF113" s="38">
        <f>IF('Score Sheet (ENTER DATA)'!AF203=0,"",'Score Sheet (ENTER DATA)'!AF203)</f>
        <v>5</v>
      </c>
      <c r="AG113" s="158"/>
    </row>
    <row r="114" ht="14.25" customHeight="1">
      <c r="A114" s="164" t="str">
        <f>IF(ISBLANK('Score Sheet (ENTER DATA)'!C42),"",'Score Sheet (ENTER DATA)'!A42)</f>
        <v>CMH</v>
      </c>
      <c r="B114" s="38">
        <f>IF(ISBLANK('Score Sheet (ENTER DATA)'!C42),"",'Score Sheet (ENTER DATA)'!B42)</f>
        <v>5</v>
      </c>
      <c r="C114" s="40" t="str">
        <f>IF(ISBLANK('Score Sheet (ENTER DATA)'!C42),"",'Score Sheet (ENTER DATA)'!C42)</f>
        <v>Keegan Murray</v>
      </c>
      <c r="D114" s="38">
        <f>IF(ISBLANK('Score Sheet (ENTER DATA)'!D42),"",'Score Sheet (ENTER DATA)'!D42)</f>
        <v>4</v>
      </c>
      <c r="E114" s="38">
        <f>IF(ISBLANK('Score Sheet (ENTER DATA)'!E42),"",'Score Sheet (ENTER DATA)'!E42)</f>
        <v>9</v>
      </c>
      <c r="F114" s="38">
        <f>IF(ISBLANK('Score Sheet (ENTER DATA)'!F42),"",'Score Sheet (ENTER DATA)'!F42)</f>
        <v>7</v>
      </c>
      <c r="G114" s="38">
        <f>IF(ISBLANK('Score Sheet (ENTER DATA)'!G42),"",'Score Sheet (ENTER DATA)'!G42)</f>
        <v>8</v>
      </c>
      <c r="H114" s="38">
        <f>IF(ISBLANK('Score Sheet (ENTER DATA)'!H42),"",'Score Sheet (ENTER DATA)'!H42)</f>
        <v>6</v>
      </c>
      <c r="I114" s="38">
        <f>IF(ISBLANK('Score Sheet (ENTER DATA)'!I42),"",'Score Sheet (ENTER DATA)'!I42)</f>
        <v>6</v>
      </c>
      <c r="J114" s="38">
        <f>IF(ISBLANK('Score Sheet (ENTER DATA)'!J42),"",'Score Sheet (ENTER DATA)'!J42)</f>
        <v>6</v>
      </c>
      <c r="K114" s="38">
        <f>IF(ISBLANK('Score Sheet (ENTER DATA)'!K42),"",'Score Sheet (ENTER DATA)'!K42)</f>
        <v>7</v>
      </c>
      <c r="L114" s="38">
        <f>IF(ISBLANK('Score Sheet (ENTER DATA)'!L42),"",'Score Sheet (ENTER DATA)'!L42)</f>
        <v>6</v>
      </c>
      <c r="M114" s="48">
        <f>IF('Score Sheet (ENTER DATA)'!M42=0,"",'Score Sheet (ENTER DATA)'!M42)</f>
        <v>59</v>
      </c>
      <c r="N114" s="38">
        <f>IF(ISBLANK('Score Sheet (ENTER DATA)'!N42),"",'Score Sheet (ENTER DATA)'!N42)</f>
        <v>6</v>
      </c>
      <c r="O114" s="38">
        <f>IF(ISBLANK('Score Sheet (ENTER DATA)'!O42),"",'Score Sheet (ENTER DATA)'!O42)</f>
        <v>4</v>
      </c>
      <c r="P114" s="38">
        <f>IF(ISBLANK('Score Sheet (ENTER DATA)'!P42),"",'Score Sheet (ENTER DATA)'!P42)</f>
        <v>4</v>
      </c>
      <c r="Q114" s="38">
        <f>IF(ISBLANK('Score Sheet (ENTER DATA)'!Q42),"",'Score Sheet (ENTER DATA)'!Q42)</f>
        <v>7</v>
      </c>
      <c r="R114" s="38">
        <f>IF(ISBLANK('Score Sheet (ENTER DATA)'!R42),"",'Score Sheet (ENTER DATA)'!R42)</f>
        <v>6</v>
      </c>
      <c r="S114" s="38">
        <f>IF(ISBLANK('Score Sheet (ENTER DATA)'!S42),"",'Score Sheet (ENTER DATA)'!S42)</f>
        <v>6</v>
      </c>
      <c r="T114" s="38">
        <f>IF(ISBLANK('Score Sheet (ENTER DATA)'!T42),"",'Score Sheet (ENTER DATA)'!T42)</f>
        <v>4</v>
      </c>
      <c r="U114" s="38">
        <f>IF(ISBLANK('Score Sheet (ENTER DATA)'!U42),"",'Score Sheet (ENTER DATA)'!U42)</f>
        <v>6</v>
      </c>
      <c r="V114" s="38">
        <f>IF(ISBLANK('Score Sheet (ENTER DATA)'!V42),"",'Score Sheet (ENTER DATA)'!V42)</f>
        <v>6</v>
      </c>
      <c r="W114" s="53">
        <f>IF('Score Sheet (ENTER DATA)'!W42=0,"",'Score Sheet (ENTER DATA)'!W42)</f>
        <v>49</v>
      </c>
      <c r="X114" s="55">
        <f>IF('Score Sheet (ENTER DATA)'!X42=0,"",'Score Sheet (ENTER DATA)'!X42)</f>
        <v>108</v>
      </c>
      <c r="Y114" s="38">
        <f>IF('Score Sheet (ENTER DATA)'!Y42=0,"",'Score Sheet (ENTER DATA)'!Y42)</f>
        <v>49</v>
      </c>
      <c r="Z114" s="38">
        <f>IF('Score Sheet (ENTER DATA)'!Z42=0,"",'Score Sheet (ENTER DATA)'!Z42)</f>
        <v>35</v>
      </c>
      <c r="AA114" s="38">
        <f>IF('Score Sheet (ENTER DATA)'!AA42=0,"",'Score Sheet (ENTER DATA)'!AA42)</f>
        <v>16</v>
      </c>
      <c r="AB114" s="38">
        <f>IF('Score Sheet (ENTER DATA)'!AB42=0,"",'Score Sheet (ENTER DATA)'!AB42)</f>
        <v>6</v>
      </c>
      <c r="AC114" s="38">
        <f>IF('Score Sheet (ENTER DATA)'!AC42=0,"",'Score Sheet (ENTER DATA)'!AC42)</f>
        <v>59</v>
      </c>
      <c r="AD114" s="38">
        <f>IF('Score Sheet (ENTER DATA)'!AD42=0,"",'Score Sheet (ENTER DATA)'!AD42)</f>
        <v>39</v>
      </c>
      <c r="AE114" s="38">
        <f>IF('Score Sheet (ENTER DATA)'!AE42=0,"",'Score Sheet (ENTER DATA)'!AE42)</f>
        <v>19</v>
      </c>
      <c r="AF114" s="38">
        <f>IF('Score Sheet (ENTER DATA)'!AF42=0,"",'Score Sheet (ENTER DATA)'!AF42)</f>
        <v>6</v>
      </c>
      <c r="AG114" s="148"/>
    </row>
    <row r="115" ht="14.25" customHeight="1">
      <c r="A115" s="235" t="str">
        <f>IF(ISBLANK('Score Sheet (ENTER DATA)'!C211),"",'Score Sheet (ENTER DATA)'!A211)</f>
        <v>WS</v>
      </c>
      <c r="B115" s="38">
        <f>IF(ISBLANK('Score Sheet (ENTER DATA)'!C211),"",'Score Sheet (ENTER DATA)'!B211)</f>
        <v>3</v>
      </c>
      <c r="C115" s="40" t="str">
        <f>IF(ISBLANK('Score Sheet (ENTER DATA)'!C211),"",'Score Sheet (ENTER DATA)'!C211)</f>
        <v>Corbin Cooper</v>
      </c>
      <c r="D115" s="38">
        <f>IF(ISBLANK('Score Sheet (ENTER DATA)'!D211),"",'Score Sheet (ENTER DATA)'!D211)</f>
        <v>6</v>
      </c>
      <c r="E115" s="38">
        <f>IF(ISBLANK('Score Sheet (ENTER DATA)'!E211),"",'Score Sheet (ENTER DATA)'!E211)</f>
        <v>8</v>
      </c>
      <c r="F115" s="38">
        <f>IF(ISBLANK('Score Sheet (ENTER DATA)'!F211),"",'Score Sheet (ENTER DATA)'!F211)</f>
        <v>8</v>
      </c>
      <c r="G115" s="38">
        <f>IF(ISBLANK('Score Sheet (ENTER DATA)'!G211),"",'Score Sheet (ENTER DATA)'!G211)</f>
        <v>6</v>
      </c>
      <c r="H115" s="38">
        <f>IF(ISBLANK('Score Sheet (ENTER DATA)'!H211),"",'Score Sheet (ENTER DATA)'!H211)</f>
        <v>6</v>
      </c>
      <c r="I115" s="38">
        <f>IF(ISBLANK('Score Sheet (ENTER DATA)'!I211),"",'Score Sheet (ENTER DATA)'!I211)</f>
        <v>5</v>
      </c>
      <c r="J115" s="38">
        <f>IF(ISBLANK('Score Sheet (ENTER DATA)'!J211),"",'Score Sheet (ENTER DATA)'!J211)</f>
        <v>7</v>
      </c>
      <c r="K115" s="38">
        <f>IF(ISBLANK('Score Sheet (ENTER DATA)'!K211),"",'Score Sheet (ENTER DATA)'!K211)</f>
        <v>8</v>
      </c>
      <c r="L115" s="38">
        <f>IF(ISBLANK('Score Sheet (ENTER DATA)'!L211),"",'Score Sheet (ENTER DATA)'!L211)</f>
        <v>6</v>
      </c>
      <c r="M115" s="48">
        <f>IF('Score Sheet (ENTER DATA)'!M211=0,"",'Score Sheet (ENTER DATA)'!M211)</f>
        <v>60</v>
      </c>
      <c r="N115" s="38">
        <f>IF(ISBLANK('Score Sheet (ENTER DATA)'!N211),"",'Score Sheet (ENTER DATA)'!N211)</f>
        <v>8</v>
      </c>
      <c r="O115" s="38">
        <f>IF(ISBLANK('Score Sheet (ENTER DATA)'!O211),"",'Score Sheet (ENTER DATA)'!O211)</f>
        <v>5</v>
      </c>
      <c r="P115" s="38">
        <f>IF(ISBLANK('Score Sheet (ENTER DATA)'!P211),"",'Score Sheet (ENTER DATA)'!P211)</f>
        <v>4</v>
      </c>
      <c r="Q115" s="38">
        <f>IF(ISBLANK('Score Sheet (ENTER DATA)'!Q211),"",'Score Sheet (ENTER DATA)'!Q211)</f>
        <v>7</v>
      </c>
      <c r="R115" s="38">
        <f>IF(ISBLANK('Score Sheet (ENTER DATA)'!R211),"",'Score Sheet (ENTER DATA)'!R211)</f>
        <v>4</v>
      </c>
      <c r="S115" s="38">
        <f>IF(ISBLANK('Score Sheet (ENTER DATA)'!S211),"",'Score Sheet (ENTER DATA)'!S211)</f>
        <v>5</v>
      </c>
      <c r="T115" s="38">
        <f>IF(ISBLANK('Score Sheet (ENTER DATA)'!T211),"",'Score Sheet (ENTER DATA)'!T211)</f>
        <v>4</v>
      </c>
      <c r="U115" s="38">
        <f>IF(ISBLANK('Score Sheet (ENTER DATA)'!U211),"",'Score Sheet (ENTER DATA)'!U211)</f>
        <v>6</v>
      </c>
      <c r="V115" s="38">
        <f>IF(ISBLANK('Score Sheet (ENTER DATA)'!V211),"",'Score Sheet (ENTER DATA)'!V211)</f>
        <v>6</v>
      </c>
      <c r="W115" s="53">
        <f>IF('Score Sheet (ENTER DATA)'!W211=0,"",'Score Sheet (ENTER DATA)'!W211)</f>
        <v>49</v>
      </c>
      <c r="X115" s="55">
        <f>IF('Score Sheet (ENTER DATA)'!X211=0,"",'Score Sheet (ENTER DATA)'!X211)</f>
        <v>109</v>
      </c>
      <c r="Y115" s="38">
        <f>IF('Score Sheet (ENTER DATA)'!Y211=0,"",'Score Sheet (ENTER DATA)'!Y211)</f>
        <v>49</v>
      </c>
      <c r="Z115" s="38">
        <f>IF('Score Sheet (ENTER DATA)'!Z211=0,"",'Score Sheet (ENTER DATA)'!Z211)</f>
        <v>32</v>
      </c>
      <c r="AA115" s="38">
        <f>IF('Score Sheet (ENTER DATA)'!AA211=0,"",'Score Sheet (ENTER DATA)'!AA211)</f>
        <v>16</v>
      </c>
      <c r="AB115" s="38">
        <f>IF('Score Sheet (ENTER DATA)'!AB211=0,"",'Score Sheet (ENTER DATA)'!AB211)</f>
        <v>6</v>
      </c>
      <c r="AC115" s="38">
        <f>IF('Score Sheet (ENTER DATA)'!AC211=0,"",'Score Sheet (ENTER DATA)'!AC211)</f>
        <v>60</v>
      </c>
      <c r="AD115" s="38">
        <f>IF('Score Sheet (ENTER DATA)'!AD211=0,"",'Score Sheet (ENTER DATA)'!AD211)</f>
        <v>38</v>
      </c>
      <c r="AE115" s="38">
        <f>IF('Score Sheet (ENTER DATA)'!AE211=0,"",'Score Sheet (ENTER DATA)'!AE211)</f>
        <v>21</v>
      </c>
      <c r="AF115" s="38">
        <f>IF('Score Sheet (ENTER DATA)'!AF211=0,"",'Score Sheet (ENTER DATA)'!AF211)</f>
        <v>6</v>
      </c>
      <c r="AG115" s="158"/>
    </row>
    <row r="116" ht="14.25" customHeight="1">
      <c r="A116" s="187" t="str">
        <f>IF(ISBLANK('Score Sheet (ENTER DATA)'!C248),"",'Score Sheet (ENTER DATA)'!A248)</f>
        <v>WHIT</v>
      </c>
      <c r="B116" s="38">
        <f>IF(ISBLANK('Score Sheet (ENTER DATA)'!C248),"",'Score Sheet (ENTER DATA)'!B248)</f>
        <v>4</v>
      </c>
      <c r="C116" s="40" t="str">
        <f>IF(ISBLANK('Score Sheet (ENTER DATA)'!C248),"",'Score Sheet (ENTER DATA)'!C248)</f>
        <v>Nick Roberts</v>
      </c>
      <c r="D116" s="38">
        <f>IF(ISBLANK('Score Sheet (ENTER DATA)'!D248),"",'Score Sheet (ENTER DATA)'!D248)</f>
        <v>6</v>
      </c>
      <c r="E116" s="38">
        <f>IF(ISBLANK('Score Sheet (ENTER DATA)'!E248),"",'Score Sheet (ENTER DATA)'!E248)</f>
        <v>7</v>
      </c>
      <c r="F116" s="38">
        <f>IF(ISBLANK('Score Sheet (ENTER DATA)'!F248),"",'Score Sheet (ENTER DATA)'!F248)</f>
        <v>5</v>
      </c>
      <c r="G116" s="38">
        <f>IF(ISBLANK('Score Sheet (ENTER DATA)'!G248),"",'Score Sheet (ENTER DATA)'!G248)</f>
        <v>7</v>
      </c>
      <c r="H116" s="38">
        <f>IF(ISBLANK('Score Sheet (ENTER DATA)'!H248),"",'Score Sheet (ENTER DATA)'!H248)</f>
        <v>7</v>
      </c>
      <c r="I116" s="38">
        <f>IF(ISBLANK('Score Sheet (ENTER DATA)'!I248),"",'Score Sheet (ENTER DATA)'!I248)</f>
        <v>5</v>
      </c>
      <c r="J116" s="38">
        <f>IF(ISBLANK('Score Sheet (ENTER DATA)'!J248),"",'Score Sheet (ENTER DATA)'!J248)</f>
        <v>7</v>
      </c>
      <c r="K116" s="38">
        <f>IF(ISBLANK('Score Sheet (ENTER DATA)'!K248),"",'Score Sheet (ENTER DATA)'!K248)</f>
        <v>6</v>
      </c>
      <c r="L116" s="38">
        <f>IF(ISBLANK('Score Sheet (ENTER DATA)'!L248),"",'Score Sheet (ENTER DATA)'!L248)</f>
        <v>5</v>
      </c>
      <c r="M116" s="48">
        <f>IF('Score Sheet (ENTER DATA)'!M248=0,"",'Score Sheet (ENTER DATA)'!M248)</f>
        <v>55</v>
      </c>
      <c r="N116" s="38">
        <f>IF(ISBLANK('Score Sheet (ENTER DATA)'!N248),"",'Score Sheet (ENTER DATA)'!N248)</f>
        <v>8</v>
      </c>
      <c r="O116" s="38">
        <f>IF(ISBLANK('Score Sheet (ENTER DATA)'!O248),"",'Score Sheet (ENTER DATA)'!O248)</f>
        <v>6</v>
      </c>
      <c r="P116" s="38">
        <f>IF(ISBLANK('Score Sheet (ENTER DATA)'!P248),"",'Score Sheet (ENTER DATA)'!P248)</f>
        <v>5</v>
      </c>
      <c r="Q116" s="38">
        <f>IF(ISBLANK('Score Sheet (ENTER DATA)'!Q248),"",'Score Sheet (ENTER DATA)'!Q248)</f>
        <v>6</v>
      </c>
      <c r="R116" s="38">
        <f>IF(ISBLANK('Score Sheet (ENTER DATA)'!R248),"",'Score Sheet (ENTER DATA)'!R248)</f>
        <v>6</v>
      </c>
      <c r="S116" s="38">
        <f>IF(ISBLANK('Score Sheet (ENTER DATA)'!S248),"",'Score Sheet (ENTER DATA)'!S248)</f>
        <v>5</v>
      </c>
      <c r="T116" s="38">
        <f>IF(ISBLANK('Score Sheet (ENTER DATA)'!T248),"",'Score Sheet (ENTER DATA)'!T248)</f>
        <v>7</v>
      </c>
      <c r="U116" s="38">
        <f>IF(ISBLANK('Score Sheet (ENTER DATA)'!U248),"",'Score Sheet (ENTER DATA)'!U248)</f>
        <v>6</v>
      </c>
      <c r="V116" s="38">
        <f>IF(ISBLANK('Score Sheet (ENTER DATA)'!V248),"",'Score Sheet (ENTER DATA)'!V248)</f>
        <v>5</v>
      </c>
      <c r="W116" s="53">
        <f>IF(ISBLANK('Score Sheet (ENTER DATA)'!W248),"",'Score Sheet (ENTER DATA)'!W248)</f>
        <v>54</v>
      </c>
      <c r="X116" s="55">
        <f>IF(ISBLANK('Score Sheet (ENTER DATA)'!X248),"",'Score Sheet (ENTER DATA)'!X248)</f>
        <v>109</v>
      </c>
      <c r="Y116" s="38">
        <f>IF(ISBLANK('Score Sheet (ENTER DATA)'!Y248),"",'Score Sheet (ENTER DATA)'!Y248)</f>
        <v>54</v>
      </c>
      <c r="Z116" s="38">
        <f>IF(ISBLANK('Score Sheet (ENTER DATA)'!Z248),"",'Score Sheet (ENTER DATA)'!Z248)</f>
        <v>35</v>
      </c>
      <c r="AA116" s="38">
        <f>IF(ISBLANK('Score Sheet (ENTER DATA)'!AA248),"",'Score Sheet (ENTER DATA)'!AA248)</f>
        <v>18</v>
      </c>
      <c r="AB116" s="38">
        <f>IF(ISBLANK('Score Sheet (ENTER DATA)'!AB248),"",'Score Sheet (ENTER DATA)'!AB248)</f>
        <v>5</v>
      </c>
      <c r="AC116" s="38">
        <f>IF(ISBLANK('Score Sheet (ENTER DATA)'!AC248),"",'Score Sheet (ENTER DATA)'!AC248)</f>
        <v>55</v>
      </c>
      <c r="AD116" s="38">
        <f>IF(ISBLANK('Score Sheet (ENTER DATA)'!AD248),"",'Score Sheet (ENTER DATA)'!AD248)</f>
        <v>37</v>
      </c>
      <c r="AE116" s="38">
        <f>IF(ISBLANK('Score Sheet (ENTER DATA)'!AE248),"",'Score Sheet (ENTER DATA)'!AE248)</f>
        <v>18</v>
      </c>
      <c r="AF116" s="38">
        <f>IF(ISBLANK('Score Sheet (ENTER DATA)'!AF248),"",'Score Sheet (ENTER DATA)'!AF248)</f>
        <v>5</v>
      </c>
      <c r="AG116" s="158"/>
    </row>
    <row r="117" ht="14.25" customHeight="1">
      <c r="A117" s="235" t="str">
        <f>IF(ISBLANK('Score Sheet (ENTER DATA)'!C213),"",'Score Sheet (ENTER DATA)'!A213)</f>
        <v>WS</v>
      </c>
      <c r="B117" s="38">
        <f>IF(ISBLANK('Score Sheet (ENTER DATA)'!C213),"",'Score Sheet (ENTER DATA)'!B213)</f>
        <v>5</v>
      </c>
      <c r="C117" s="40" t="str">
        <f>IF(ISBLANK('Score Sheet (ENTER DATA)'!C213),"",'Score Sheet (ENTER DATA)'!C213)</f>
        <v>Casey McCormick</v>
      </c>
      <c r="D117" s="38">
        <f>IF(ISBLANK('Score Sheet (ENTER DATA)'!D213),"",'Score Sheet (ENTER DATA)'!D213)</f>
        <v>7</v>
      </c>
      <c r="E117" s="38">
        <f>IF(ISBLANK('Score Sheet (ENTER DATA)'!E213),"",'Score Sheet (ENTER DATA)'!E213)</f>
        <v>6</v>
      </c>
      <c r="F117" s="38">
        <f>IF(ISBLANK('Score Sheet (ENTER DATA)'!F213),"",'Score Sheet (ENTER DATA)'!F213)</f>
        <v>8</v>
      </c>
      <c r="G117" s="38">
        <f>IF(ISBLANK('Score Sheet (ENTER DATA)'!G213),"",'Score Sheet (ENTER DATA)'!G213)</f>
        <v>7</v>
      </c>
      <c r="H117" s="38">
        <f>IF(ISBLANK('Score Sheet (ENTER DATA)'!H213),"",'Score Sheet (ENTER DATA)'!H213)</f>
        <v>5</v>
      </c>
      <c r="I117" s="38">
        <f>IF(ISBLANK('Score Sheet (ENTER DATA)'!I213),"",'Score Sheet (ENTER DATA)'!I213)</f>
        <v>6</v>
      </c>
      <c r="J117" s="38">
        <f>IF(ISBLANK('Score Sheet (ENTER DATA)'!J213),"",'Score Sheet (ENTER DATA)'!J213)</f>
        <v>6</v>
      </c>
      <c r="K117" s="38">
        <f>IF(ISBLANK('Score Sheet (ENTER DATA)'!K213),"",'Score Sheet (ENTER DATA)'!K213)</f>
        <v>6</v>
      </c>
      <c r="L117" s="38">
        <f>IF(ISBLANK('Score Sheet (ENTER DATA)'!L213),"",'Score Sheet (ENTER DATA)'!L213)</f>
        <v>4</v>
      </c>
      <c r="M117" s="48">
        <f>IF('Score Sheet (ENTER DATA)'!M213=0,"",'Score Sheet (ENTER DATA)'!M213)</f>
        <v>55</v>
      </c>
      <c r="N117" s="38">
        <f>IF(ISBLANK('Score Sheet (ENTER DATA)'!N213),"",'Score Sheet (ENTER DATA)'!N213)</f>
        <v>6</v>
      </c>
      <c r="O117" s="38">
        <f>IF(ISBLANK('Score Sheet (ENTER DATA)'!O213),"",'Score Sheet (ENTER DATA)'!O213)</f>
        <v>6</v>
      </c>
      <c r="P117" s="38">
        <f>IF(ISBLANK('Score Sheet (ENTER DATA)'!P213),"",'Score Sheet (ENTER DATA)'!P213)</f>
        <v>4</v>
      </c>
      <c r="Q117" s="38">
        <f>IF(ISBLANK('Score Sheet (ENTER DATA)'!Q213),"",'Score Sheet (ENTER DATA)'!Q213)</f>
        <v>7</v>
      </c>
      <c r="R117" s="38">
        <f>IF(ISBLANK('Score Sheet (ENTER DATA)'!R213),"",'Score Sheet (ENTER DATA)'!R213)</f>
        <v>8</v>
      </c>
      <c r="S117" s="38">
        <f>IF(ISBLANK('Score Sheet (ENTER DATA)'!S213),"",'Score Sheet (ENTER DATA)'!S213)</f>
        <v>8</v>
      </c>
      <c r="T117" s="38">
        <f>IF(ISBLANK('Score Sheet (ENTER DATA)'!T213),"",'Score Sheet (ENTER DATA)'!T213)</f>
        <v>4</v>
      </c>
      <c r="U117" s="38">
        <f>IF(ISBLANK('Score Sheet (ENTER DATA)'!U213),"",'Score Sheet (ENTER DATA)'!U213)</f>
        <v>8</v>
      </c>
      <c r="V117" s="38">
        <f>IF(ISBLANK('Score Sheet (ENTER DATA)'!V213),"",'Score Sheet (ENTER DATA)'!V213)</f>
        <v>5</v>
      </c>
      <c r="W117" s="53">
        <f>IF('Score Sheet (ENTER DATA)'!W213=0,"",'Score Sheet (ENTER DATA)'!W213)</f>
        <v>56</v>
      </c>
      <c r="X117" s="55">
        <f>IF('Score Sheet (ENTER DATA)'!X213=0,"",'Score Sheet (ENTER DATA)'!X213)</f>
        <v>111</v>
      </c>
      <c r="Y117" s="38">
        <f>IF('Score Sheet (ENTER DATA)'!Y213=0,"",'Score Sheet (ENTER DATA)'!Y213)</f>
        <v>56</v>
      </c>
      <c r="Z117" s="38">
        <f>IF('Score Sheet (ENTER DATA)'!Z213=0,"",'Score Sheet (ENTER DATA)'!Z213)</f>
        <v>40</v>
      </c>
      <c r="AA117" s="38">
        <f>IF('Score Sheet (ENTER DATA)'!AA213=0,"",'Score Sheet (ENTER DATA)'!AA213)</f>
        <v>17</v>
      </c>
      <c r="AB117" s="38">
        <f>IF('Score Sheet (ENTER DATA)'!AB213=0,"",'Score Sheet (ENTER DATA)'!AB213)</f>
        <v>5</v>
      </c>
      <c r="AC117" s="38">
        <f>IF('Score Sheet (ENTER DATA)'!AC213=0,"",'Score Sheet (ENTER DATA)'!AC213)</f>
        <v>55</v>
      </c>
      <c r="AD117" s="38">
        <f>IF('Score Sheet (ENTER DATA)'!AD213=0,"",'Score Sheet (ENTER DATA)'!AD213)</f>
        <v>34</v>
      </c>
      <c r="AE117" s="38">
        <f>IF('Score Sheet (ENTER DATA)'!AE213=0,"",'Score Sheet (ENTER DATA)'!AE213)</f>
        <v>16</v>
      </c>
      <c r="AF117" s="38">
        <f>IF('Score Sheet (ENTER DATA)'!AF213=0,"",'Score Sheet (ENTER DATA)'!AF213)</f>
        <v>4</v>
      </c>
      <c r="AG117" s="158"/>
    </row>
    <row r="118" ht="14.25" customHeight="1">
      <c r="A118" s="288" t="str">
        <f>IF(ISBLANK('Score Sheet (ENTER DATA)'!C13),"",'Score Sheet (ENTER DATA)'!A13)</f>
        <v>PXI</v>
      </c>
      <c r="B118" s="38">
        <f>IF(ISBLANK('Score Sheet (ENTER DATA)'!C13),"",'Score Sheet (ENTER DATA)'!B13)</f>
        <v>3</v>
      </c>
      <c r="C118" s="40" t="str">
        <f>IF(ISBLANK('Score Sheet (ENTER DATA)'!C13),"",'Score Sheet (ENTER DATA)'!C13)</f>
        <v>Ethyn Barczyk</v>
      </c>
      <c r="D118" s="38">
        <f>IF(ISBLANK('Score Sheet (ENTER DATA)'!D13),"",'Score Sheet (ENTER DATA)'!D13)</f>
        <v>9</v>
      </c>
      <c r="E118" s="38">
        <f>IF(ISBLANK('Score Sheet (ENTER DATA)'!E13),"",'Score Sheet (ENTER DATA)'!E13)</f>
        <v>8</v>
      </c>
      <c r="F118" s="38">
        <f>IF(ISBLANK('Score Sheet (ENTER DATA)'!F13),"",'Score Sheet (ENTER DATA)'!F13)</f>
        <v>7</v>
      </c>
      <c r="G118" s="38">
        <f>IF(ISBLANK('Score Sheet (ENTER DATA)'!G13),"",'Score Sheet (ENTER DATA)'!G13)</f>
        <v>8</v>
      </c>
      <c r="H118" s="38">
        <f>IF(ISBLANK('Score Sheet (ENTER DATA)'!H13),"",'Score Sheet (ENTER DATA)'!H13)</f>
        <v>6</v>
      </c>
      <c r="I118" s="38">
        <f>IF(ISBLANK('Score Sheet (ENTER DATA)'!I13),"",'Score Sheet (ENTER DATA)'!I13)</f>
        <v>5</v>
      </c>
      <c r="J118" s="38">
        <f>IF(ISBLANK('Score Sheet (ENTER DATA)'!J13),"",'Score Sheet (ENTER DATA)'!J13)</f>
        <v>11</v>
      </c>
      <c r="K118" s="38">
        <f>IF(ISBLANK('Score Sheet (ENTER DATA)'!K13),"",'Score Sheet (ENTER DATA)'!K13)</f>
        <v>9</v>
      </c>
      <c r="L118" s="38">
        <f>IF(ISBLANK('Score Sheet (ENTER DATA)'!L13),"",'Score Sheet (ENTER DATA)'!L13)</f>
        <v>6</v>
      </c>
      <c r="M118" s="48">
        <f>IF('Score Sheet (ENTER DATA)'!M13=0,"",'Score Sheet (ENTER DATA)'!M13)</f>
        <v>69</v>
      </c>
      <c r="N118" s="38">
        <f>IF(ISBLANK('Score Sheet (ENTER DATA)'!N13),"",'Score Sheet (ENTER DATA)'!N13)</f>
        <v>8</v>
      </c>
      <c r="O118" s="38">
        <f>IF(ISBLANK('Score Sheet (ENTER DATA)'!O13),"",'Score Sheet (ENTER DATA)'!O13)</f>
        <v>6</v>
      </c>
      <c r="P118" s="38">
        <f>IF(ISBLANK('Score Sheet (ENTER DATA)'!P13),"",'Score Sheet (ENTER DATA)'!P13)</f>
        <v>5</v>
      </c>
      <c r="Q118" s="38">
        <f>IF(ISBLANK('Score Sheet (ENTER DATA)'!Q13),"",'Score Sheet (ENTER DATA)'!Q13)</f>
        <v>7</v>
      </c>
      <c r="R118" s="38">
        <f>IF(ISBLANK('Score Sheet (ENTER DATA)'!R13),"",'Score Sheet (ENTER DATA)'!R13)</f>
        <v>6</v>
      </c>
      <c r="S118" s="38">
        <f>IF(ISBLANK('Score Sheet (ENTER DATA)'!S13),"",'Score Sheet (ENTER DATA)'!S13)</f>
        <v>5</v>
      </c>
      <c r="T118" s="38">
        <f>IF(ISBLANK('Score Sheet (ENTER DATA)'!T13),"",'Score Sheet (ENTER DATA)'!T13)</f>
        <v>4</v>
      </c>
      <c r="U118" s="38">
        <f>IF(ISBLANK('Score Sheet (ENTER DATA)'!U13),"",'Score Sheet (ENTER DATA)'!U13)</f>
        <v>8</v>
      </c>
      <c r="V118" s="38">
        <f>IF(ISBLANK('Score Sheet (ENTER DATA)'!V13),"",'Score Sheet (ENTER DATA)'!V13)</f>
        <v>7</v>
      </c>
      <c r="W118" s="53">
        <f>IF('Score Sheet (ENTER DATA)'!W13=0,"",'Score Sheet (ENTER DATA)'!W13)</f>
        <v>56</v>
      </c>
      <c r="X118" s="55">
        <f>IF('Score Sheet (ENTER DATA)'!X13=0,"",'Score Sheet (ENTER DATA)'!X13)</f>
        <v>125</v>
      </c>
      <c r="Y118" s="38">
        <f>IF('Score Sheet (ENTER DATA)'!Y13=0,"",'Score Sheet (ENTER DATA)'!Y13)</f>
        <v>56</v>
      </c>
      <c r="Z118" s="38">
        <f>IF('Score Sheet (ENTER DATA)'!Z13=0,"",'Score Sheet (ENTER DATA)'!Z13)</f>
        <v>37</v>
      </c>
      <c r="AA118" s="38">
        <f>IF('Score Sheet (ENTER DATA)'!AA13=0,"",'Score Sheet (ENTER DATA)'!AA13)</f>
        <v>19</v>
      </c>
      <c r="AB118" s="38">
        <f>IF('Score Sheet (ENTER DATA)'!AB13=0,"",'Score Sheet (ENTER DATA)'!AB13)</f>
        <v>7</v>
      </c>
      <c r="AC118" s="38">
        <f>IF('Score Sheet (ENTER DATA)'!AC13=0,"",'Score Sheet (ENTER DATA)'!AC13)</f>
        <v>69</v>
      </c>
      <c r="AD118" s="38">
        <f>IF('Score Sheet (ENTER DATA)'!AD13=0,"",'Score Sheet (ENTER DATA)'!AD13)</f>
        <v>45</v>
      </c>
      <c r="AE118" s="38">
        <f>IF('Score Sheet (ENTER DATA)'!AE13=0,"",'Score Sheet (ENTER DATA)'!AE13)</f>
        <v>26</v>
      </c>
      <c r="AF118" s="38">
        <f>IF('Score Sheet (ENTER DATA)'!AF13=0,"",'Score Sheet (ENTER DATA)'!AF13)</f>
        <v>6</v>
      </c>
      <c r="AG118" s="215"/>
    </row>
    <row r="119" ht="14.25" customHeight="1">
      <c r="A119" s="199" t="str">
        <f>IF(ISBLANK('Score Sheet (ENTER DATA)'!C194),"",'Score Sheet (ENTER DATA)'!A194)</f>
        <v>StC</v>
      </c>
      <c r="B119" s="38">
        <f>IF(ISBLANK('Score Sheet (ENTER DATA)'!C194),"",'Score Sheet (ENTER DATA)'!B194)</f>
        <v>4</v>
      </c>
      <c r="C119" s="40" t="str">
        <f>IF(ISBLANK('Score Sheet (ENTER DATA)'!C194),"",'Score Sheet (ENTER DATA)'!C194)</f>
        <v>Tray Gillentine</v>
      </c>
      <c r="D119" s="38">
        <f>IF(ISBLANK('Score Sheet (ENTER DATA)'!D194),"",'Score Sheet (ENTER DATA)'!D194)</f>
        <v>7</v>
      </c>
      <c r="E119" s="38">
        <f>IF(ISBLANK('Score Sheet (ENTER DATA)'!E194),"",'Score Sheet (ENTER DATA)'!E194)</f>
        <v>5</v>
      </c>
      <c r="F119" s="38">
        <f>IF(ISBLANK('Score Sheet (ENTER DATA)'!F194),"",'Score Sheet (ENTER DATA)'!F194)</f>
        <v>8</v>
      </c>
      <c r="G119" s="38">
        <f>IF(ISBLANK('Score Sheet (ENTER DATA)'!G194),"",'Score Sheet (ENTER DATA)'!G194)</f>
        <v>8</v>
      </c>
      <c r="H119" s="38">
        <f>IF(ISBLANK('Score Sheet (ENTER DATA)'!H194),"",'Score Sheet (ENTER DATA)'!H194)</f>
        <v>6</v>
      </c>
      <c r="I119" s="38">
        <f>IF(ISBLANK('Score Sheet (ENTER DATA)'!I194),"",'Score Sheet (ENTER DATA)'!I194)</f>
        <v>7</v>
      </c>
      <c r="J119" s="38">
        <f>IF(ISBLANK('Score Sheet (ENTER DATA)'!J194),"",'Score Sheet (ENTER DATA)'!J194)</f>
        <v>7</v>
      </c>
      <c r="K119" s="38">
        <f>IF(ISBLANK('Score Sheet (ENTER DATA)'!K194),"",'Score Sheet (ENTER DATA)'!K194)</f>
        <v>6</v>
      </c>
      <c r="L119" s="38">
        <f>IF(ISBLANK('Score Sheet (ENTER DATA)'!L194),"",'Score Sheet (ENTER DATA)'!L194)</f>
        <v>10</v>
      </c>
      <c r="M119" s="48">
        <f>IF('Score Sheet (ENTER DATA)'!M194=0,"",'Score Sheet (ENTER DATA)'!M194)</f>
        <v>64</v>
      </c>
      <c r="N119" s="38">
        <f>IF(ISBLANK('Score Sheet (ENTER DATA)'!N194),"",'Score Sheet (ENTER DATA)'!N194)</f>
        <v>10</v>
      </c>
      <c r="O119" s="38">
        <f>IF(ISBLANK('Score Sheet (ENTER DATA)'!O194),"",'Score Sheet (ENTER DATA)'!O194)</f>
        <v>7</v>
      </c>
      <c r="P119" s="38">
        <f>IF(ISBLANK('Score Sheet (ENTER DATA)'!P194),"",'Score Sheet (ENTER DATA)'!P194)</f>
        <v>6</v>
      </c>
      <c r="Q119" s="38">
        <f>IF(ISBLANK('Score Sheet (ENTER DATA)'!Q194),"",'Score Sheet (ENTER DATA)'!Q194)</f>
        <v>6</v>
      </c>
      <c r="R119" s="38">
        <f>IF(ISBLANK('Score Sheet (ENTER DATA)'!R194),"",'Score Sheet (ENTER DATA)'!R194)</f>
        <v>6</v>
      </c>
      <c r="S119" s="38">
        <f>IF(ISBLANK('Score Sheet (ENTER DATA)'!S194),"",'Score Sheet (ENTER DATA)'!S194)</f>
        <v>7</v>
      </c>
      <c r="T119" s="38">
        <f>IF(ISBLANK('Score Sheet (ENTER DATA)'!T194),"",'Score Sheet (ENTER DATA)'!T194)</f>
        <v>6</v>
      </c>
      <c r="U119" s="38">
        <f>IF(ISBLANK('Score Sheet (ENTER DATA)'!U194),"",'Score Sheet (ENTER DATA)'!U194)</f>
        <v>13</v>
      </c>
      <c r="V119" s="38">
        <f>IF(ISBLANK('Score Sheet (ENTER DATA)'!V194),"",'Score Sheet (ENTER DATA)'!V194)</f>
        <v>7</v>
      </c>
      <c r="W119" s="53">
        <f>IF('Score Sheet (ENTER DATA)'!W194=0,"",'Score Sheet (ENTER DATA)'!W194)</f>
        <v>68</v>
      </c>
      <c r="X119" s="55">
        <f>IF('Score Sheet (ENTER DATA)'!X194=0,"",'Score Sheet (ENTER DATA)'!X194)</f>
        <v>132</v>
      </c>
      <c r="Y119" s="38">
        <f>IF('Score Sheet (ENTER DATA)'!Y194=0,"",'Score Sheet (ENTER DATA)'!Y194)</f>
        <v>68</v>
      </c>
      <c r="Z119" s="38">
        <f>IF('Score Sheet (ENTER DATA)'!Z194=0,"",'Score Sheet (ENTER DATA)'!Z194)</f>
        <v>45</v>
      </c>
      <c r="AA119" s="38">
        <f>IF('Score Sheet (ENTER DATA)'!AA194=0,"",'Score Sheet (ENTER DATA)'!AA194)</f>
        <v>26</v>
      </c>
      <c r="AB119" s="38">
        <f>IF('Score Sheet (ENTER DATA)'!AB194=0,"",'Score Sheet (ENTER DATA)'!AB194)</f>
        <v>7</v>
      </c>
      <c r="AC119" s="38">
        <f>IF('Score Sheet (ENTER DATA)'!AC194=0,"",'Score Sheet (ENTER DATA)'!AC194)</f>
        <v>64</v>
      </c>
      <c r="AD119" s="38">
        <f>IF('Score Sheet (ENTER DATA)'!AD194=0,"",'Score Sheet (ENTER DATA)'!AD194)</f>
        <v>44</v>
      </c>
      <c r="AE119" s="38">
        <f>IF('Score Sheet (ENTER DATA)'!AE194=0,"",'Score Sheet (ENTER DATA)'!AE194)</f>
        <v>23</v>
      </c>
      <c r="AF119" s="38">
        <f>IF('Score Sheet (ENTER DATA)'!AF194=0,"",'Score Sheet (ENTER DATA)'!AF194)</f>
        <v>10</v>
      </c>
      <c r="AG119" s="143"/>
    </row>
    <row r="120" ht="14.25" customHeight="1">
      <c r="A120" s="288" t="str">
        <f>IF(ISBLANK('Score Sheet (ENTER DATA)'!C14),"",'Score Sheet (ENTER DATA)'!A14)</f>
        <v>PXI</v>
      </c>
      <c r="B120" s="38">
        <f>IF(ISBLANK('Score Sheet (ENTER DATA)'!C14),"",'Score Sheet (ENTER DATA)'!B14)</f>
        <v>4</v>
      </c>
      <c r="C120" s="40" t="str">
        <f>IF(ISBLANK('Score Sheet (ENTER DATA)'!C14),"",'Score Sheet (ENTER DATA)'!C14)</f>
        <v>Noe Shinners</v>
      </c>
      <c r="D120" s="38">
        <f>IF(ISBLANK('Score Sheet (ENTER DATA)'!D14),"",'Score Sheet (ENTER DATA)'!D14)</f>
        <v>8</v>
      </c>
      <c r="E120" s="38">
        <f>IF(ISBLANK('Score Sheet (ENTER DATA)'!E14),"",'Score Sheet (ENTER DATA)'!E14)</f>
        <v>9</v>
      </c>
      <c r="F120" s="38">
        <f>IF(ISBLANK('Score Sheet (ENTER DATA)'!F14),"",'Score Sheet (ENTER DATA)'!F14)</f>
        <v>11</v>
      </c>
      <c r="G120" s="38">
        <f>IF(ISBLANK('Score Sheet (ENTER DATA)'!G14),"",'Score Sheet (ENTER DATA)'!G14)</f>
        <v>6</v>
      </c>
      <c r="H120" s="38">
        <f>IF(ISBLANK('Score Sheet (ENTER DATA)'!H14),"",'Score Sheet (ENTER DATA)'!H14)</f>
        <v>6</v>
      </c>
      <c r="I120" s="38">
        <f>IF(ISBLANK('Score Sheet (ENTER DATA)'!I14),"",'Score Sheet (ENTER DATA)'!I14)</f>
        <v>9</v>
      </c>
      <c r="J120" s="38">
        <f>IF(ISBLANK('Score Sheet (ENTER DATA)'!J14),"",'Score Sheet (ENTER DATA)'!J14)</f>
        <v>9</v>
      </c>
      <c r="K120" s="38">
        <f>IF(ISBLANK('Score Sheet (ENTER DATA)'!K14),"",'Score Sheet (ENTER DATA)'!K14)</f>
        <v>8</v>
      </c>
      <c r="L120" s="38">
        <f>IF(ISBLANK('Score Sheet (ENTER DATA)'!L14),"",'Score Sheet (ENTER DATA)'!L14)</f>
        <v>5</v>
      </c>
      <c r="M120" s="48">
        <f>IF('Score Sheet (ENTER DATA)'!M14=0,"",'Score Sheet (ENTER DATA)'!M14)</f>
        <v>71</v>
      </c>
      <c r="N120" s="38">
        <f>IF(ISBLANK('Score Sheet (ENTER DATA)'!N14),"",'Score Sheet (ENTER DATA)'!N14)</f>
        <v>13</v>
      </c>
      <c r="O120" s="38">
        <f>IF(ISBLANK('Score Sheet (ENTER DATA)'!O14),"",'Score Sheet (ENTER DATA)'!O14)</f>
        <v>7</v>
      </c>
      <c r="P120" s="38">
        <f>IF(ISBLANK('Score Sheet (ENTER DATA)'!P14),"",'Score Sheet (ENTER DATA)'!P14)</f>
        <v>5</v>
      </c>
      <c r="Q120" s="38">
        <f>IF(ISBLANK('Score Sheet (ENTER DATA)'!Q14),"",'Score Sheet (ENTER DATA)'!Q14)</f>
        <v>10</v>
      </c>
      <c r="R120" s="38">
        <f>IF(ISBLANK('Score Sheet (ENTER DATA)'!R14),"",'Score Sheet (ENTER DATA)'!R14)</f>
        <v>4</v>
      </c>
      <c r="S120" s="38">
        <f>IF(ISBLANK('Score Sheet (ENTER DATA)'!S14),"",'Score Sheet (ENTER DATA)'!S14)</f>
        <v>7</v>
      </c>
      <c r="T120" s="38">
        <f>IF(ISBLANK('Score Sheet (ENTER DATA)'!T14),"",'Score Sheet (ENTER DATA)'!T14)</f>
        <v>4</v>
      </c>
      <c r="U120" s="38">
        <f>IF(ISBLANK('Score Sheet (ENTER DATA)'!U14),"",'Score Sheet (ENTER DATA)'!U14)</f>
        <v>7</v>
      </c>
      <c r="V120" s="38">
        <f>IF(ISBLANK('Score Sheet (ENTER DATA)'!V14),"",'Score Sheet (ENTER DATA)'!V14)</f>
        <v>7</v>
      </c>
      <c r="W120" s="53">
        <f>IF('Score Sheet (ENTER DATA)'!W14=0,"",'Score Sheet (ENTER DATA)'!W14)</f>
        <v>64</v>
      </c>
      <c r="X120" s="55">
        <f>IF('Score Sheet (ENTER DATA)'!X14=0,"",'Score Sheet (ENTER DATA)'!X14)</f>
        <v>135</v>
      </c>
      <c r="Y120" s="38">
        <f>IF('Score Sheet (ENTER DATA)'!Y14=0,"",'Score Sheet (ENTER DATA)'!Y14)</f>
        <v>64</v>
      </c>
      <c r="Z120" s="38">
        <f>IF('Score Sheet (ENTER DATA)'!Z14=0,"",'Score Sheet (ENTER DATA)'!Z14)</f>
        <v>39</v>
      </c>
      <c r="AA120" s="38">
        <f>IF('Score Sheet (ENTER DATA)'!AA14=0,"",'Score Sheet (ENTER DATA)'!AA14)</f>
        <v>18</v>
      </c>
      <c r="AB120" s="38">
        <f>IF('Score Sheet (ENTER DATA)'!AB14=0,"",'Score Sheet (ENTER DATA)'!AB14)</f>
        <v>7</v>
      </c>
      <c r="AC120" s="38">
        <f>IF('Score Sheet (ENTER DATA)'!AC14=0,"",'Score Sheet (ENTER DATA)'!AC14)</f>
        <v>71</v>
      </c>
      <c r="AD120" s="38">
        <f>IF('Score Sheet (ENTER DATA)'!AD14=0,"",'Score Sheet (ENTER DATA)'!AD14)</f>
        <v>43</v>
      </c>
      <c r="AE120" s="38">
        <f>IF('Score Sheet (ENTER DATA)'!AE14=0,"",'Score Sheet (ENTER DATA)'!AE14)</f>
        <v>22</v>
      </c>
      <c r="AF120" s="38">
        <f>IF('Score Sheet (ENTER DATA)'!AF14=0,"",'Score Sheet (ENTER DATA)'!AF14)</f>
        <v>5</v>
      </c>
      <c r="AG120" s="145"/>
    </row>
    <row r="121" ht="14.25" customHeight="1">
      <c r="A121" s="288" t="str">
        <f>IF(ISBLANK('Score Sheet (ENTER DATA)'!C15),"",'Score Sheet (ENTER DATA)'!A15)</f>
        <v>PXI</v>
      </c>
      <c r="B121" s="38">
        <f>IF(ISBLANK('Score Sheet (ENTER DATA)'!C15),"",'Score Sheet (ENTER DATA)'!B15)</f>
        <v>5</v>
      </c>
      <c r="C121" s="40" t="str">
        <f>IF(ISBLANK('Score Sheet (ENTER DATA)'!C15),"",'Score Sheet (ENTER DATA)'!C15)</f>
        <v>Alex Reger</v>
      </c>
      <c r="D121" s="38">
        <f>IF(ISBLANK('Score Sheet (ENTER DATA)'!D15),"",'Score Sheet (ENTER DATA)'!D15)</f>
        <v>7</v>
      </c>
      <c r="E121" s="38">
        <f>IF(ISBLANK('Score Sheet (ENTER DATA)'!E15),"",'Score Sheet (ENTER DATA)'!E15)</f>
        <v>9</v>
      </c>
      <c r="F121" s="38">
        <f>IF(ISBLANK('Score Sheet (ENTER DATA)'!F15),"",'Score Sheet (ENTER DATA)'!F15)</f>
        <v>8</v>
      </c>
      <c r="G121" s="38">
        <f>IF(ISBLANK('Score Sheet (ENTER DATA)'!G15),"",'Score Sheet (ENTER DATA)'!G15)</f>
        <v>8</v>
      </c>
      <c r="H121" s="38">
        <f>IF(ISBLANK('Score Sheet (ENTER DATA)'!H15),"",'Score Sheet (ENTER DATA)'!H15)</f>
        <v>4</v>
      </c>
      <c r="I121" s="38">
        <f>IF(ISBLANK('Score Sheet (ENTER DATA)'!I15),"",'Score Sheet (ENTER DATA)'!I15)</f>
        <v>20</v>
      </c>
      <c r="J121" s="38">
        <f>IF(ISBLANK('Score Sheet (ENTER DATA)'!J15),"",'Score Sheet (ENTER DATA)'!J15)</f>
        <v>7</v>
      </c>
      <c r="K121" s="38">
        <f>IF(ISBLANK('Score Sheet (ENTER DATA)'!K15),"",'Score Sheet (ENTER DATA)'!K15)</f>
        <v>11</v>
      </c>
      <c r="L121" s="38">
        <f>IF(ISBLANK('Score Sheet (ENTER DATA)'!L15),"",'Score Sheet (ENTER DATA)'!L15)</f>
        <v>5</v>
      </c>
      <c r="M121" s="48">
        <f>IF('Score Sheet (ENTER DATA)'!M15=0,"",'Score Sheet (ENTER DATA)'!M15)</f>
        <v>79</v>
      </c>
      <c r="N121" s="38">
        <f>IF(ISBLANK('Score Sheet (ENTER DATA)'!N15),"",'Score Sheet (ENTER DATA)'!N15)</f>
        <v>9</v>
      </c>
      <c r="O121" s="38">
        <f>IF(ISBLANK('Score Sheet (ENTER DATA)'!O15),"",'Score Sheet (ENTER DATA)'!O15)</f>
        <v>8</v>
      </c>
      <c r="P121" s="38">
        <f>IF(ISBLANK('Score Sheet (ENTER DATA)'!P15),"",'Score Sheet (ENTER DATA)'!P15)</f>
        <v>4</v>
      </c>
      <c r="Q121" s="38">
        <f>IF(ISBLANK('Score Sheet (ENTER DATA)'!Q15),"",'Score Sheet (ENTER DATA)'!Q15)</f>
        <v>8</v>
      </c>
      <c r="R121" s="38">
        <f>IF(ISBLANK('Score Sheet (ENTER DATA)'!R15),"",'Score Sheet (ENTER DATA)'!R15)</f>
        <v>2</v>
      </c>
      <c r="S121" s="38">
        <f>IF(ISBLANK('Score Sheet (ENTER DATA)'!S15),"",'Score Sheet (ENTER DATA)'!S15)</f>
        <v>5</v>
      </c>
      <c r="T121" s="38">
        <f>IF(ISBLANK('Score Sheet (ENTER DATA)'!T15),"",'Score Sheet (ENTER DATA)'!T15)</f>
        <v>5</v>
      </c>
      <c r="U121" s="38">
        <f>IF(ISBLANK('Score Sheet (ENTER DATA)'!U15),"",'Score Sheet (ENTER DATA)'!U15)</f>
        <v>8</v>
      </c>
      <c r="V121" s="38">
        <f>IF(ISBLANK('Score Sheet (ENTER DATA)'!V15),"",'Score Sheet (ENTER DATA)'!V15)</f>
        <v>10</v>
      </c>
      <c r="W121" s="53">
        <f>IF('Score Sheet (ENTER DATA)'!W15=0,"",'Score Sheet (ENTER DATA)'!W15)</f>
        <v>59</v>
      </c>
      <c r="X121" s="55">
        <f>IF('Score Sheet (ENTER DATA)'!X15=0,"",'Score Sheet (ENTER DATA)'!X15)</f>
        <v>138</v>
      </c>
      <c r="Y121" s="38">
        <f>IF('Score Sheet (ENTER DATA)'!Y15=0,"",'Score Sheet (ENTER DATA)'!Y15)</f>
        <v>59</v>
      </c>
      <c r="Z121" s="38">
        <f>IF('Score Sheet (ENTER DATA)'!Z15=0,"",'Score Sheet (ENTER DATA)'!Z15)</f>
        <v>38</v>
      </c>
      <c r="AA121" s="38">
        <f>IF('Score Sheet (ENTER DATA)'!AA15=0,"",'Score Sheet (ENTER DATA)'!AA15)</f>
        <v>23</v>
      </c>
      <c r="AB121" s="38">
        <f>IF('Score Sheet (ENTER DATA)'!AB15=0,"",'Score Sheet (ENTER DATA)'!AB15)</f>
        <v>10</v>
      </c>
      <c r="AC121" s="38">
        <f>IF('Score Sheet (ENTER DATA)'!AC15=0,"",'Score Sheet (ENTER DATA)'!AC15)</f>
        <v>79</v>
      </c>
      <c r="AD121" s="38">
        <f>IF('Score Sheet (ENTER DATA)'!AD15=0,"",'Score Sheet (ENTER DATA)'!AD15)</f>
        <v>55</v>
      </c>
      <c r="AE121" s="38">
        <f>IF('Score Sheet (ENTER DATA)'!AE15=0,"",'Score Sheet (ENTER DATA)'!AE15)</f>
        <v>23</v>
      </c>
      <c r="AF121" s="38">
        <f>IF('Score Sheet (ENTER DATA)'!AF15=0,"",'Score Sheet (ENTER DATA)'!AF15)</f>
        <v>5</v>
      </c>
      <c r="AG121" s="155">
        <v>5.0</v>
      </c>
    </row>
    <row r="122" ht="14.25" customHeight="1">
      <c r="A122" s="382" t="str">
        <f>IF(ISBLANK('Score Sheet (ENTER DATA)'!C23),"",'Score Sheet (ENTER DATA)'!A23)</f>
        <v>KB</v>
      </c>
      <c r="B122" s="38">
        <f>IF(ISBLANK('Score Sheet (ENTER DATA)'!C23),"",'Score Sheet (ENTER DATA)'!B23)</f>
        <v>4</v>
      </c>
      <c r="C122" s="40" t="str">
        <f>IF(ISBLANK('Score Sheet (ENTER DATA)'!C23),"",'Score Sheet (ENTER DATA)'!C23)</f>
        <v>filler</v>
      </c>
      <c r="D122" s="38" t="str">
        <f>IF(ISBLANK('Score Sheet (ENTER DATA)'!D23),"",'Score Sheet (ENTER DATA)'!D23)</f>
        <v/>
      </c>
      <c r="E122" s="38" t="str">
        <f>IF(ISBLANK('Score Sheet (ENTER DATA)'!E23),"",'Score Sheet (ENTER DATA)'!E23)</f>
        <v/>
      </c>
      <c r="F122" s="38" t="str">
        <f>IF(ISBLANK('Score Sheet (ENTER DATA)'!F23),"",'Score Sheet (ENTER DATA)'!F23)</f>
        <v/>
      </c>
      <c r="G122" s="38" t="str">
        <f>IF(ISBLANK('Score Sheet (ENTER DATA)'!G23),"",'Score Sheet (ENTER DATA)'!G23)</f>
        <v/>
      </c>
      <c r="H122" s="38" t="str">
        <f>IF(ISBLANK('Score Sheet (ENTER DATA)'!H23),"",'Score Sheet (ENTER DATA)'!H23)</f>
        <v/>
      </c>
      <c r="I122" s="38" t="str">
        <f>IF(ISBLANK('Score Sheet (ENTER DATA)'!I23),"",'Score Sheet (ENTER DATA)'!I23)</f>
        <v/>
      </c>
      <c r="J122" s="38" t="str">
        <f>IF(ISBLANK('Score Sheet (ENTER DATA)'!J23),"",'Score Sheet (ENTER DATA)'!J23)</f>
        <v/>
      </c>
      <c r="K122" s="38" t="str">
        <f>IF(ISBLANK('Score Sheet (ENTER DATA)'!K23),"",'Score Sheet (ENTER DATA)'!K23)</f>
        <v/>
      </c>
      <c r="L122" s="38" t="str">
        <f>IF(ISBLANK('Score Sheet (ENTER DATA)'!L23),"",'Score Sheet (ENTER DATA)'!L23)</f>
        <v/>
      </c>
      <c r="M122" s="48">
        <f>IF('Score Sheet (ENTER DATA)'!M23=0,"",'Score Sheet (ENTER DATA)'!M23)</f>
        <v>99</v>
      </c>
      <c r="N122" s="38" t="str">
        <f>IF(ISBLANK('Score Sheet (ENTER DATA)'!N23),"",'Score Sheet (ENTER DATA)'!N23)</f>
        <v/>
      </c>
      <c r="O122" s="38" t="str">
        <f>IF(ISBLANK('Score Sheet (ENTER DATA)'!O23),"",'Score Sheet (ENTER DATA)'!O23)</f>
        <v/>
      </c>
      <c r="P122" s="38" t="str">
        <f>IF(ISBLANK('Score Sheet (ENTER DATA)'!P23),"",'Score Sheet (ENTER DATA)'!P23)</f>
        <v/>
      </c>
      <c r="Q122" s="38" t="str">
        <f>IF(ISBLANK('Score Sheet (ENTER DATA)'!Q23),"",'Score Sheet (ENTER DATA)'!Q23)</f>
        <v/>
      </c>
      <c r="R122" s="38" t="str">
        <f>IF(ISBLANK('Score Sheet (ENTER DATA)'!R23),"",'Score Sheet (ENTER DATA)'!R23)</f>
        <v/>
      </c>
      <c r="S122" s="38" t="str">
        <f>IF(ISBLANK('Score Sheet (ENTER DATA)'!S23),"",'Score Sheet (ENTER DATA)'!S23)</f>
        <v/>
      </c>
      <c r="T122" s="38" t="str">
        <f>IF(ISBLANK('Score Sheet (ENTER DATA)'!T23),"",'Score Sheet (ENTER DATA)'!T23)</f>
        <v/>
      </c>
      <c r="U122" s="38" t="str">
        <f>IF(ISBLANK('Score Sheet (ENTER DATA)'!U23),"",'Score Sheet (ENTER DATA)'!U23)</f>
        <v/>
      </c>
      <c r="V122" s="38" t="str">
        <f>IF(ISBLANK('Score Sheet (ENTER DATA)'!V23),"",'Score Sheet (ENTER DATA)'!V23)</f>
        <v/>
      </c>
      <c r="W122" s="53">
        <f>IF('Score Sheet (ENTER DATA)'!W23=0,"",'Score Sheet (ENTER DATA)'!W23)</f>
        <v>99</v>
      </c>
      <c r="X122" s="55">
        <f>IF('Score Sheet (ENTER DATA)'!X23=0,"",'Score Sheet (ENTER DATA)'!X23)</f>
        <v>198</v>
      </c>
      <c r="Y122" s="38">
        <f>IF('Score Sheet (ENTER DATA)'!Y23=0,"",'Score Sheet (ENTER DATA)'!Y23)</f>
        <v>99</v>
      </c>
      <c r="Z122" s="38" t="str">
        <f>IF('Score Sheet (ENTER DATA)'!Z23=0,"",'Score Sheet (ENTER DATA)'!Z23)</f>
        <v/>
      </c>
      <c r="AA122" s="38" t="str">
        <f>IF('Score Sheet (ENTER DATA)'!AA23=0,"",'Score Sheet (ENTER DATA)'!AA23)</f>
        <v/>
      </c>
      <c r="AB122" s="38" t="str">
        <f>IF('Score Sheet (ENTER DATA)'!AB23=0,"",'Score Sheet (ENTER DATA)'!AB23)</f>
        <v/>
      </c>
      <c r="AC122" s="38">
        <f>IF('Score Sheet (ENTER DATA)'!AC23=0,"",'Score Sheet (ENTER DATA)'!AC23)</f>
        <v>99</v>
      </c>
      <c r="AD122" s="38" t="str">
        <f>IF('Score Sheet (ENTER DATA)'!AD23=0,"",'Score Sheet (ENTER DATA)'!AD23)</f>
        <v/>
      </c>
      <c r="AE122" s="38" t="str">
        <f>IF('Score Sheet (ENTER DATA)'!AE23=0,"",'Score Sheet (ENTER DATA)'!AE23)</f>
        <v/>
      </c>
      <c r="AF122" s="38" t="str">
        <f>IF('Score Sheet (ENTER DATA)'!AF23=0,"",'Score Sheet (ENTER DATA)'!AF23)</f>
        <v/>
      </c>
      <c r="AG122" s="148"/>
    </row>
    <row r="123" ht="14.25" customHeight="1">
      <c r="A123" s="161" t="str">
        <f>IF(ISBLANK('Score Sheet (ENTER DATA)'!C33),"",'Score Sheet (ENTER DATA)'!A33)</f>
        <v>KIT</v>
      </c>
      <c r="B123" s="38">
        <f>IF(ISBLANK('Score Sheet (ENTER DATA)'!C33),"",'Score Sheet (ENTER DATA)'!B33)</f>
        <v>5</v>
      </c>
      <c r="C123" s="40" t="str">
        <f>IF(ISBLANK('Score Sheet (ENTER DATA)'!C33),"",'Score Sheet (ENTER DATA)'!C33)</f>
        <v>filler</v>
      </c>
      <c r="D123" s="38" t="str">
        <f>IF(ISBLANK('Score Sheet (ENTER DATA)'!D33),"",'Score Sheet (ENTER DATA)'!D33)</f>
        <v/>
      </c>
      <c r="E123" s="38" t="str">
        <f>IF(ISBLANK('Score Sheet (ENTER DATA)'!E33),"",'Score Sheet (ENTER DATA)'!E33)</f>
        <v/>
      </c>
      <c r="F123" s="38" t="str">
        <f>IF(ISBLANK('Score Sheet (ENTER DATA)'!F33),"",'Score Sheet (ENTER DATA)'!F33)</f>
        <v/>
      </c>
      <c r="G123" s="38" t="str">
        <f>IF(ISBLANK('Score Sheet (ENTER DATA)'!G33),"",'Score Sheet (ENTER DATA)'!G33)</f>
        <v/>
      </c>
      <c r="H123" s="38" t="str">
        <f>IF(ISBLANK('Score Sheet (ENTER DATA)'!H33),"",'Score Sheet (ENTER DATA)'!H33)</f>
        <v/>
      </c>
      <c r="I123" s="38" t="str">
        <f>IF(ISBLANK('Score Sheet (ENTER DATA)'!I33),"",'Score Sheet (ENTER DATA)'!I33)</f>
        <v/>
      </c>
      <c r="J123" s="38" t="str">
        <f>IF(ISBLANK('Score Sheet (ENTER DATA)'!J33),"",'Score Sheet (ENTER DATA)'!J33)</f>
        <v/>
      </c>
      <c r="K123" s="38" t="str">
        <f>IF(ISBLANK('Score Sheet (ENTER DATA)'!K33),"",'Score Sheet (ENTER DATA)'!K33)</f>
        <v/>
      </c>
      <c r="L123" s="38" t="str">
        <f>IF(ISBLANK('Score Sheet (ENTER DATA)'!L33),"",'Score Sheet (ENTER DATA)'!L33)</f>
        <v/>
      </c>
      <c r="M123" s="48">
        <f>IF('Score Sheet (ENTER DATA)'!M33=0,"",'Score Sheet (ENTER DATA)'!M33)</f>
        <v>99</v>
      </c>
      <c r="N123" s="38" t="str">
        <f>IF(ISBLANK('Score Sheet (ENTER DATA)'!N33),"",'Score Sheet (ENTER DATA)'!N33)</f>
        <v/>
      </c>
      <c r="O123" s="38" t="str">
        <f>IF(ISBLANK('Score Sheet (ENTER DATA)'!O33),"",'Score Sheet (ENTER DATA)'!O33)</f>
        <v/>
      </c>
      <c r="P123" s="38" t="str">
        <f>IF(ISBLANK('Score Sheet (ENTER DATA)'!P33),"",'Score Sheet (ENTER DATA)'!P33)</f>
        <v/>
      </c>
      <c r="Q123" s="38" t="str">
        <f>IF(ISBLANK('Score Sheet (ENTER DATA)'!Q33),"",'Score Sheet (ENTER DATA)'!Q33)</f>
        <v/>
      </c>
      <c r="R123" s="38" t="str">
        <f>IF(ISBLANK('Score Sheet (ENTER DATA)'!R33),"",'Score Sheet (ENTER DATA)'!R33)</f>
        <v/>
      </c>
      <c r="S123" s="38" t="str">
        <f>IF(ISBLANK('Score Sheet (ENTER DATA)'!S33),"",'Score Sheet (ENTER DATA)'!S33)</f>
        <v/>
      </c>
      <c r="T123" s="38" t="str">
        <f>IF(ISBLANK('Score Sheet (ENTER DATA)'!T33),"",'Score Sheet (ENTER DATA)'!T33)</f>
        <v/>
      </c>
      <c r="U123" s="38" t="str">
        <f>IF(ISBLANK('Score Sheet (ENTER DATA)'!U33),"",'Score Sheet (ENTER DATA)'!U33)</f>
        <v/>
      </c>
      <c r="V123" s="38" t="str">
        <f>IF(ISBLANK('Score Sheet (ENTER DATA)'!V33),"",'Score Sheet (ENTER DATA)'!V33)</f>
        <v/>
      </c>
      <c r="W123" s="53">
        <f>IF('Score Sheet (ENTER DATA)'!W33=0,"",'Score Sheet (ENTER DATA)'!W33)</f>
        <v>99</v>
      </c>
      <c r="X123" s="55">
        <f>IF('Score Sheet (ENTER DATA)'!X33=0,"",'Score Sheet (ENTER DATA)'!X33)</f>
        <v>198</v>
      </c>
      <c r="Y123" s="38">
        <f>IF('Score Sheet (ENTER DATA)'!Y33=0,"",'Score Sheet (ENTER DATA)'!Y33)</f>
        <v>99</v>
      </c>
      <c r="Z123" s="38" t="str">
        <f>IF('Score Sheet (ENTER DATA)'!Z33=0,"",'Score Sheet (ENTER DATA)'!Z33)</f>
        <v/>
      </c>
      <c r="AA123" s="38" t="str">
        <f>IF('Score Sheet (ENTER DATA)'!AA33=0,"",'Score Sheet (ENTER DATA)'!AA33)</f>
        <v/>
      </c>
      <c r="AB123" s="38" t="str">
        <f>IF('Score Sheet (ENTER DATA)'!AB33=0,"",'Score Sheet (ENTER DATA)'!AB33)</f>
        <v/>
      </c>
      <c r="AC123" s="38">
        <f>IF('Score Sheet (ENTER DATA)'!AC33=0,"",'Score Sheet (ENTER DATA)'!AC33)</f>
        <v>99</v>
      </c>
      <c r="AD123" s="38" t="str">
        <f>IF('Score Sheet (ENTER DATA)'!AD33=0,"",'Score Sheet (ENTER DATA)'!AD33)</f>
        <v/>
      </c>
      <c r="AE123" s="38" t="str">
        <f>IF('Score Sheet (ENTER DATA)'!AE33=0,"",'Score Sheet (ENTER DATA)'!AE33)</f>
        <v/>
      </c>
      <c r="AF123" s="38" t="str">
        <f>IF('Score Sheet (ENTER DATA)'!AF33=0,"",'Score Sheet (ENTER DATA)'!AF33)</f>
        <v/>
      </c>
      <c r="AG123" s="148"/>
    </row>
    <row r="124" ht="14.25" customHeight="1">
      <c r="A124" s="382" t="str">
        <f>IF(ISBLANK('Score Sheet (ENTER DATA)'!C22),"",'Score Sheet (ENTER DATA)'!A22)</f>
        <v>KB</v>
      </c>
      <c r="B124" s="38">
        <f>IF(ISBLANK('Score Sheet (ENTER DATA)'!C22),"",'Score Sheet (ENTER DATA)'!B22)</f>
        <v>3</v>
      </c>
      <c r="C124" s="40" t="str">
        <f>IF(ISBLANK('Score Sheet (ENTER DATA)'!C22),"",'Score Sheet (ENTER DATA)'!C22)</f>
        <v>filler</v>
      </c>
      <c r="D124" s="38" t="str">
        <f>IF(ISBLANK('Score Sheet (ENTER DATA)'!D22),"",'Score Sheet (ENTER DATA)'!D22)</f>
        <v/>
      </c>
      <c r="E124" s="38" t="str">
        <f>IF(ISBLANK('Score Sheet (ENTER DATA)'!E22),"",'Score Sheet (ENTER DATA)'!E22)</f>
        <v/>
      </c>
      <c r="F124" s="38" t="str">
        <f>IF(ISBLANK('Score Sheet (ENTER DATA)'!F22),"",'Score Sheet (ENTER DATA)'!F22)</f>
        <v/>
      </c>
      <c r="G124" s="38" t="str">
        <f>IF(ISBLANK('Score Sheet (ENTER DATA)'!G22),"",'Score Sheet (ENTER DATA)'!G22)</f>
        <v/>
      </c>
      <c r="H124" s="38" t="str">
        <f>IF(ISBLANK('Score Sheet (ENTER DATA)'!H22),"",'Score Sheet (ENTER DATA)'!H22)</f>
        <v/>
      </c>
      <c r="I124" s="38" t="str">
        <f>IF(ISBLANK('Score Sheet (ENTER DATA)'!I22),"",'Score Sheet (ENTER DATA)'!I22)</f>
        <v/>
      </c>
      <c r="J124" s="38" t="str">
        <f>IF(ISBLANK('Score Sheet (ENTER DATA)'!J22),"",'Score Sheet (ENTER DATA)'!J22)</f>
        <v/>
      </c>
      <c r="K124" s="38" t="str">
        <f>IF(ISBLANK('Score Sheet (ENTER DATA)'!K22),"",'Score Sheet (ENTER DATA)'!K22)</f>
        <v/>
      </c>
      <c r="L124" s="38" t="str">
        <f>IF(ISBLANK('Score Sheet (ENTER DATA)'!L22),"",'Score Sheet (ENTER DATA)'!L22)</f>
        <v/>
      </c>
      <c r="M124" s="48">
        <f>IF('Score Sheet (ENTER DATA)'!M22=0,"",'Score Sheet (ENTER DATA)'!M22)</f>
        <v>99</v>
      </c>
      <c r="N124" s="38" t="str">
        <f>IF(ISBLANK('Score Sheet (ENTER DATA)'!N22),"",'Score Sheet (ENTER DATA)'!N22)</f>
        <v/>
      </c>
      <c r="O124" s="38" t="str">
        <f>IF(ISBLANK('Score Sheet (ENTER DATA)'!O22),"",'Score Sheet (ENTER DATA)'!O22)</f>
        <v/>
      </c>
      <c r="P124" s="38" t="str">
        <f>IF(ISBLANK('Score Sheet (ENTER DATA)'!P22),"",'Score Sheet (ENTER DATA)'!P22)</f>
        <v/>
      </c>
      <c r="Q124" s="38" t="str">
        <f>IF(ISBLANK('Score Sheet (ENTER DATA)'!Q22),"",'Score Sheet (ENTER DATA)'!Q22)</f>
        <v/>
      </c>
      <c r="R124" s="38" t="str">
        <f>IF(ISBLANK('Score Sheet (ENTER DATA)'!R22),"",'Score Sheet (ENTER DATA)'!R22)</f>
        <v/>
      </c>
      <c r="S124" s="38" t="str">
        <f>IF(ISBLANK('Score Sheet (ENTER DATA)'!S22),"",'Score Sheet (ENTER DATA)'!S22)</f>
        <v/>
      </c>
      <c r="T124" s="38" t="str">
        <f>IF(ISBLANK('Score Sheet (ENTER DATA)'!T22),"",'Score Sheet (ENTER DATA)'!T22)</f>
        <v/>
      </c>
      <c r="U124" s="38" t="str">
        <f>IF(ISBLANK('Score Sheet (ENTER DATA)'!U22),"",'Score Sheet (ENTER DATA)'!U22)</f>
        <v/>
      </c>
      <c r="V124" s="38" t="str">
        <f>IF(ISBLANK('Score Sheet (ENTER DATA)'!V22),"",'Score Sheet (ENTER DATA)'!V22)</f>
        <v/>
      </c>
      <c r="W124" s="53">
        <f>IF('Score Sheet (ENTER DATA)'!W22=0,"",'Score Sheet (ENTER DATA)'!W22)</f>
        <v>99</v>
      </c>
      <c r="X124" s="55">
        <f>IF('Score Sheet (ENTER DATA)'!X22=0,"",'Score Sheet (ENTER DATA)'!X22)</f>
        <v>198</v>
      </c>
      <c r="Y124" s="38">
        <f>IF('Score Sheet (ENTER DATA)'!Y22=0,"",'Score Sheet (ENTER DATA)'!Y22)</f>
        <v>99</v>
      </c>
      <c r="Z124" s="38" t="str">
        <f>IF('Score Sheet (ENTER DATA)'!Z22=0,"",'Score Sheet (ENTER DATA)'!Z22)</f>
        <v/>
      </c>
      <c r="AA124" s="38" t="str">
        <f>IF('Score Sheet (ENTER DATA)'!AA22=0,"",'Score Sheet (ENTER DATA)'!AA22)</f>
        <v/>
      </c>
      <c r="AB124" s="38" t="str">
        <f>IF('Score Sheet (ENTER DATA)'!AB22=0,"",'Score Sheet (ENTER DATA)'!AB22)</f>
        <v/>
      </c>
      <c r="AC124" s="38">
        <f>IF('Score Sheet (ENTER DATA)'!AC22=0,"",'Score Sheet (ENTER DATA)'!AC22)</f>
        <v>99</v>
      </c>
      <c r="AD124" s="38" t="str">
        <f>IF('Score Sheet (ENTER DATA)'!AD22=0,"",'Score Sheet (ENTER DATA)'!AD22)</f>
        <v/>
      </c>
      <c r="AE124" s="38" t="str">
        <f>IF('Score Sheet (ENTER DATA)'!AE22=0,"",'Score Sheet (ENTER DATA)'!AE22)</f>
        <v/>
      </c>
      <c r="AF124" s="38" t="str">
        <f>IF('Score Sheet (ENTER DATA)'!AF22=0,"",'Score Sheet (ENTER DATA)'!AF22)</f>
        <v/>
      </c>
      <c r="AG124" s="24"/>
    </row>
    <row r="125" ht="14.25" customHeight="1">
      <c r="A125" s="382" t="str">
        <f>IF(ISBLANK('Score Sheet (ENTER DATA)'!C24),"",'Score Sheet (ENTER DATA)'!A24)</f>
        <v>KB</v>
      </c>
      <c r="B125" s="38">
        <f>IF(ISBLANK('Score Sheet (ENTER DATA)'!C24),"",'Score Sheet (ENTER DATA)'!B24)</f>
        <v>5</v>
      </c>
      <c r="C125" s="40" t="str">
        <f>IF(ISBLANK('Score Sheet (ENTER DATA)'!C24),"",'Score Sheet (ENTER DATA)'!C24)</f>
        <v>filler</v>
      </c>
      <c r="D125" s="38" t="str">
        <f>IF(ISBLANK('Score Sheet (ENTER DATA)'!D24),"",'Score Sheet (ENTER DATA)'!D24)</f>
        <v/>
      </c>
      <c r="E125" s="38" t="str">
        <f>IF(ISBLANK('Score Sheet (ENTER DATA)'!E24),"",'Score Sheet (ENTER DATA)'!E24)</f>
        <v/>
      </c>
      <c r="F125" s="38" t="str">
        <f>IF(ISBLANK('Score Sheet (ENTER DATA)'!F24),"",'Score Sheet (ENTER DATA)'!F24)</f>
        <v/>
      </c>
      <c r="G125" s="38" t="str">
        <f>IF(ISBLANK('Score Sheet (ENTER DATA)'!G24),"",'Score Sheet (ENTER DATA)'!G24)</f>
        <v/>
      </c>
      <c r="H125" s="38" t="str">
        <f>IF(ISBLANK('Score Sheet (ENTER DATA)'!H24),"",'Score Sheet (ENTER DATA)'!H24)</f>
        <v/>
      </c>
      <c r="I125" s="38" t="str">
        <f>IF(ISBLANK('Score Sheet (ENTER DATA)'!I24),"",'Score Sheet (ENTER DATA)'!I24)</f>
        <v/>
      </c>
      <c r="J125" s="38" t="str">
        <f>IF(ISBLANK('Score Sheet (ENTER DATA)'!J24),"",'Score Sheet (ENTER DATA)'!J24)</f>
        <v/>
      </c>
      <c r="K125" s="38" t="str">
        <f>IF(ISBLANK('Score Sheet (ENTER DATA)'!K24),"",'Score Sheet (ENTER DATA)'!K24)</f>
        <v/>
      </c>
      <c r="L125" s="38" t="str">
        <f>IF(ISBLANK('Score Sheet (ENTER DATA)'!L24),"",'Score Sheet (ENTER DATA)'!L24)</f>
        <v/>
      </c>
      <c r="M125" s="48">
        <f>IF('Score Sheet (ENTER DATA)'!M24=0,"",'Score Sheet (ENTER DATA)'!M24)</f>
        <v>99</v>
      </c>
      <c r="N125" s="38" t="str">
        <f>IF(ISBLANK('Score Sheet (ENTER DATA)'!N24),"",'Score Sheet (ENTER DATA)'!N24)</f>
        <v/>
      </c>
      <c r="O125" s="38" t="str">
        <f>IF(ISBLANK('Score Sheet (ENTER DATA)'!O24),"",'Score Sheet (ENTER DATA)'!O24)</f>
        <v/>
      </c>
      <c r="P125" s="38" t="str">
        <f>IF(ISBLANK('Score Sheet (ENTER DATA)'!P24),"",'Score Sheet (ENTER DATA)'!P24)</f>
        <v/>
      </c>
      <c r="Q125" s="38" t="str">
        <f>IF(ISBLANK('Score Sheet (ENTER DATA)'!Q24),"",'Score Sheet (ENTER DATA)'!Q24)</f>
        <v/>
      </c>
      <c r="R125" s="38" t="str">
        <f>IF(ISBLANK('Score Sheet (ENTER DATA)'!R24),"",'Score Sheet (ENTER DATA)'!R24)</f>
        <v/>
      </c>
      <c r="S125" s="38" t="str">
        <f>IF(ISBLANK('Score Sheet (ENTER DATA)'!S24),"",'Score Sheet (ENTER DATA)'!S24)</f>
        <v/>
      </c>
      <c r="T125" s="38" t="str">
        <f>IF(ISBLANK('Score Sheet (ENTER DATA)'!T24),"",'Score Sheet (ENTER DATA)'!T24)</f>
        <v/>
      </c>
      <c r="U125" s="38" t="str">
        <f>IF(ISBLANK('Score Sheet (ENTER DATA)'!U24),"",'Score Sheet (ENTER DATA)'!U24)</f>
        <v/>
      </c>
      <c r="V125" s="38" t="str">
        <f>IF(ISBLANK('Score Sheet (ENTER DATA)'!V24),"",'Score Sheet (ENTER DATA)'!V24)</f>
        <v/>
      </c>
      <c r="W125" s="53">
        <f>IF('Score Sheet (ENTER DATA)'!W24=0,"",'Score Sheet (ENTER DATA)'!W24)</f>
        <v>99</v>
      </c>
      <c r="X125" s="55">
        <f>IF('Score Sheet (ENTER DATA)'!X24=0,"",'Score Sheet (ENTER DATA)'!X24)</f>
        <v>198</v>
      </c>
      <c r="Y125" s="38">
        <f>IF('Score Sheet (ENTER DATA)'!Y24=0,"",'Score Sheet (ENTER DATA)'!Y24)</f>
        <v>99</v>
      </c>
      <c r="Z125" s="38" t="str">
        <f>IF('Score Sheet (ENTER DATA)'!Z24=0,"",'Score Sheet (ENTER DATA)'!Z24)</f>
        <v/>
      </c>
      <c r="AA125" s="38" t="str">
        <f>IF('Score Sheet (ENTER DATA)'!AA24=0,"",'Score Sheet (ENTER DATA)'!AA24)</f>
        <v/>
      </c>
      <c r="AB125" s="38" t="str">
        <f>IF('Score Sheet (ENTER DATA)'!AB24=0,"",'Score Sheet (ENTER DATA)'!AB24)</f>
        <v/>
      </c>
      <c r="AC125" s="38">
        <f>IF('Score Sheet (ENTER DATA)'!AC24=0,"",'Score Sheet (ENTER DATA)'!AC24)</f>
        <v>99</v>
      </c>
      <c r="AD125" s="38" t="str">
        <f>IF('Score Sheet (ENTER DATA)'!AD24=0,"",'Score Sheet (ENTER DATA)'!AD24)</f>
        <v/>
      </c>
      <c r="AE125" s="38" t="str">
        <f>IF('Score Sheet (ENTER DATA)'!AE24=0,"",'Score Sheet (ENTER DATA)'!AE24)</f>
        <v/>
      </c>
      <c r="AF125" s="38" t="str">
        <f>IF('Score Sheet (ENTER DATA)'!AF24=0,"",'Score Sheet (ENTER DATA)'!AF24)</f>
        <v/>
      </c>
      <c r="AG125" s="158"/>
    </row>
  </sheetData>
  <mergeCells count="14">
    <mergeCell ref="Y5:Y10"/>
    <mergeCell ref="A4:W10"/>
    <mergeCell ref="X4:X10"/>
    <mergeCell ref="AD5:AD10"/>
    <mergeCell ref="AC5:AC10"/>
    <mergeCell ref="A3:AG3"/>
    <mergeCell ref="Y4:AF4"/>
    <mergeCell ref="AE5:AE10"/>
    <mergeCell ref="AF5:AF10"/>
    <mergeCell ref="A1:AG2"/>
    <mergeCell ref="Z5:Z10"/>
    <mergeCell ref="AB5:AB10"/>
    <mergeCell ref="AA5:AA10"/>
    <mergeCell ref="AG4:AG1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1" width="26.57"/>
    <col customWidth="1" min="2" max="10" width="6.57"/>
  </cols>
  <sheetData>
    <row r="1">
      <c r="A1" s="1" t="str">
        <f>'Score Sheet (ENTER DATA)'!A1</f>
        <v>The Legend at Merrill Hills Invite</v>
      </c>
      <c r="B1" s="2"/>
      <c r="C1" s="2"/>
      <c r="D1" s="2"/>
      <c r="E1" s="2"/>
      <c r="F1" s="2"/>
      <c r="G1" s="2"/>
      <c r="H1" s="2"/>
      <c r="I1" s="2"/>
      <c r="J1" s="2"/>
    </row>
    <row r="2">
      <c r="A2" s="4"/>
      <c r="B2" s="5"/>
      <c r="C2" s="5"/>
      <c r="D2" s="5"/>
      <c r="E2" s="5"/>
      <c r="F2" s="5"/>
      <c r="G2" s="5"/>
      <c r="H2" s="5"/>
      <c r="I2" s="5"/>
      <c r="J2" s="5"/>
    </row>
    <row r="3" ht="15.0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</row>
    <row r="4" ht="15.0" customHeight="1">
      <c r="A4" s="9" t="s">
        <v>2</v>
      </c>
      <c r="B4" s="11" t="str">
        <f>'Score Sheet (ENTER DATA)'!X4</f>
        <v>GRAND TOTAL</v>
      </c>
      <c r="C4" s="12" t="s">
        <v>3</v>
      </c>
      <c r="D4" s="8"/>
      <c r="E4" s="8"/>
      <c r="F4" s="8"/>
      <c r="G4" s="8"/>
      <c r="H4" s="8"/>
      <c r="I4" s="8"/>
      <c r="J4" s="16"/>
    </row>
    <row r="5" ht="15.0" customHeight="1">
      <c r="A5" s="18"/>
      <c r="B5" s="18"/>
      <c r="C5" s="20" t="str">
        <f>'Score Sheet (ENTER DATA)'!Y5</f>
        <v>HOLES 10-18</v>
      </c>
      <c r="D5" s="20" t="str">
        <f>'Score Sheet (ENTER DATA)'!Z5</f>
        <v>HOLES 13-18</v>
      </c>
      <c r="E5" s="20" t="str">
        <f>'Score Sheet (ENTER DATA)'!AA5</f>
        <v>HOLES 16-18</v>
      </c>
      <c r="F5" s="20" t="str">
        <f>'Score Sheet (ENTER DATA)'!AB5</f>
        <v>HOLE 18</v>
      </c>
      <c r="G5" s="20" t="str">
        <f>'Score Sheet (ENTER DATA)'!AC5</f>
        <v>HOLES 1-9</v>
      </c>
      <c r="H5" s="20" t="str">
        <f>'Score Sheet (ENTER DATA)'!AD5</f>
        <v>HOLES 4-9</v>
      </c>
      <c r="I5" s="20" t="str">
        <f>'Score Sheet (ENTER DATA)'!AE5</f>
        <v>HOLES 7-9</v>
      </c>
      <c r="J5" s="20" t="str">
        <f>'Score Sheet (ENTER DATA)'!AF5</f>
        <v>HOLE 9</v>
      </c>
    </row>
    <row r="6" ht="15.0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ht="15.0" customHeight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ht="15.0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ht="15.0" customHeight="1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ht="15.0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ht="19.5" customHeight="1">
      <c r="A11" s="34" t="str">
        <f>'Score Sheet (ENTER DATA)'!B100</f>
        <v>Lake Geneva Badger</v>
      </c>
      <c r="B11" s="39">
        <f>'Score Sheet (ENTER DATA)'!X107</f>
        <v>317</v>
      </c>
      <c r="C11" s="41">
        <f>'Score Sheet (ENTER DATA)'!Y107</f>
        <v>158</v>
      </c>
      <c r="D11" s="41">
        <f>'Score Sheet (ENTER DATA)'!Z107</f>
        <v>111</v>
      </c>
      <c r="E11" s="41">
        <f>'Score Sheet (ENTER DATA)'!AA107</f>
        <v>50</v>
      </c>
      <c r="F11" s="41">
        <f>'Score Sheet (ENTER DATA)'!AB107</f>
        <v>17</v>
      </c>
      <c r="G11" s="41">
        <f>'Score Sheet (ENTER DATA)'!AC107</f>
        <v>159</v>
      </c>
      <c r="H11" s="41">
        <f>'Score Sheet (ENTER DATA)'!AD107</f>
        <v>104</v>
      </c>
      <c r="I11" s="41">
        <f>'Score Sheet (ENTER DATA)'!AE107</f>
        <v>56</v>
      </c>
      <c r="J11" s="41">
        <f>'Score Sheet (ENTER DATA)'!AF107</f>
        <v>15</v>
      </c>
    </row>
    <row r="12" ht="19.5" customHeight="1">
      <c r="A12" s="45" t="str">
        <f>'Score Sheet (ENTER DATA)'!B73</f>
        <v>Waunakee</v>
      </c>
      <c r="B12" s="39">
        <f>'Score Sheet (ENTER DATA)'!X80</f>
        <v>323</v>
      </c>
      <c r="C12" s="41">
        <f>'Score Sheet (ENTER DATA)'!Y80</f>
        <v>163</v>
      </c>
      <c r="D12" s="41">
        <f>'Score Sheet (ENTER DATA)'!Z80</f>
        <v>110</v>
      </c>
      <c r="E12" s="41">
        <f>'Score Sheet (ENTER DATA)'!AA80</f>
        <v>48</v>
      </c>
      <c r="F12" s="41">
        <f>'Score Sheet (ENTER DATA)'!AB80</f>
        <v>16</v>
      </c>
      <c r="G12" s="41">
        <f>'Score Sheet (ENTER DATA)'!AC80</f>
        <v>160</v>
      </c>
      <c r="H12" s="41">
        <f>'Score Sheet (ENTER DATA)'!AD80</f>
        <v>103</v>
      </c>
      <c r="I12" s="41">
        <f>'Score Sheet (ENTER DATA)'!AE80</f>
        <v>51</v>
      </c>
      <c r="J12" s="41">
        <f>'Score Sheet (ENTER DATA)'!AF80</f>
        <v>12</v>
      </c>
    </row>
    <row r="13" ht="19.5" customHeight="1">
      <c r="A13" s="49" t="str">
        <f>'Score Sheet (ENTER DATA)'!B82</f>
        <v>Kettle Moraine</v>
      </c>
      <c r="B13" s="39">
        <f>'Score Sheet (ENTER DATA)'!X89</f>
        <v>326</v>
      </c>
      <c r="C13" s="41">
        <f>'Score Sheet (ENTER DATA)'!Y89</f>
        <v>161</v>
      </c>
      <c r="D13" s="41">
        <f>'Score Sheet (ENTER DATA)'!Z89</f>
        <v>110</v>
      </c>
      <c r="E13" s="41">
        <f>'Score Sheet (ENTER DATA)'!AA89</f>
        <v>55</v>
      </c>
      <c r="F13" s="41">
        <f>'Score Sheet (ENTER DATA)'!AB89</f>
        <v>20</v>
      </c>
      <c r="G13" s="41">
        <f>'Score Sheet (ENTER DATA)'!AC89</f>
        <v>165</v>
      </c>
      <c r="H13" s="41">
        <f>'Score Sheet (ENTER DATA)'!AD89</f>
        <v>107</v>
      </c>
      <c r="I13" s="41">
        <f>'Score Sheet (ENTER DATA)'!AE89</f>
        <v>55</v>
      </c>
      <c r="J13" s="41">
        <f>'Score Sheet (ENTER DATA)'!AF89</f>
        <v>17</v>
      </c>
    </row>
    <row r="14" ht="19.5" customHeight="1">
      <c r="A14" s="57" t="str">
        <f>'Score Sheet (ENTER DATA)'!B253</f>
        <v>Pewaukee</v>
      </c>
      <c r="B14" s="39">
        <f>'Score Sheet (ENTER DATA)'!X260</f>
        <v>329</v>
      </c>
      <c r="C14" s="41">
        <f>'Score Sheet (ENTER DATA)'!Y260</f>
        <v>162</v>
      </c>
      <c r="D14" s="41">
        <f>'Score Sheet (ENTER DATA)'!Z260</f>
        <v>114</v>
      </c>
      <c r="E14" s="41">
        <f>'Score Sheet (ENTER DATA)'!AA260</f>
        <v>56</v>
      </c>
      <c r="F14" s="41">
        <f>'Score Sheet (ENTER DATA)'!AB260</f>
        <v>19</v>
      </c>
      <c r="G14" s="41">
        <f>'Score Sheet (ENTER DATA)'!AC260</f>
        <v>167</v>
      </c>
      <c r="H14" s="41">
        <f>'Score Sheet (ENTER DATA)'!AD260</f>
        <v>108</v>
      </c>
      <c r="I14" s="41">
        <f>'Score Sheet (ENTER DATA)'!AE260</f>
        <v>54</v>
      </c>
      <c r="J14" s="41">
        <f>'Score Sheet (ENTER DATA)'!AF260</f>
        <v>14</v>
      </c>
    </row>
    <row r="15" ht="19.5" customHeight="1">
      <c r="A15" s="61" t="str">
        <f>'Score Sheet (ENTER DATA)'!B145</f>
        <v>New Berlin Eisenhower</v>
      </c>
      <c r="B15" s="39">
        <f>'Score Sheet (ENTER DATA)'!X152</f>
        <v>330</v>
      </c>
      <c r="C15" s="41">
        <f>'Score Sheet (ENTER DATA)'!Y152</f>
        <v>163</v>
      </c>
      <c r="D15" s="41">
        <f>'Score Sheet (ENTER DATA)'!Z152</f>
        <v>111</v>
      </c>
      <c r="E15" s="41">
        <f>'Score Sheet (ENTER DATA)'!AA152</f>
        <v>50</v>
      </c>
      <c r="F15" s="41">
        <f>'Score Sheet (ENTER DATA)'!AB152</f>
        <v>18</v>
      </c>
      <c r="G15" s="41">
        <f>'Score Sheet (ENTER DATA)'!AC152</f>
        <v>167</v>
      </c>
      <c r="H15" s="41">
        <f>'Score Sheet (ENTER DATA)'!AD152</f>
        <v>102</v>
      </c>
      <c r="I15" s="41">
        <f>'Score Sheet (ENTER DATA)'!AE152</f>
        <v>49</v>
      </c>
      <c r="J15" s="41">
        <f>'Score Sheet (ENTER DATA)'!AF152</f>
        <v>15</v>
      </c>
    </row>
    <row r="16" ht="19.5" customHeight="1">
      <c r="A16" s="63" t="str">
        <f>'Score Sheet (ENTER DATA)'!B118</f>
        <v>Mukwonago</v>
      </c>
      <c r="B16" s="39">
        <f>'Score Sheet (ENTER DATA)'!X125</f>
        <v>334</v>
      </c>
      <c r="C16" s="41">
        <f>'Score Sheet (ENTER DATA)'!Y125</f>
        <v>167</v>
      </c>
      <c r="D16" s="41">
        <f>'Score Sheet (ENTER DATA)'!Z125</f>
        <v>113</v>
      </c>
      <c r="E16" s="41">
        <f>'Score Sheet (ENTER DATA)'!AA125</f>
        <v>53</v>
      </c>
      <c r="F16" s="41">
        <f>'Score Sheet (ENTER DATA)'!AB125</f>
        <v>19</v>
      </c>
      <c r="G16" s="41">
        <f>'Score Sheet (ENTER DATA)'!AC125</f>
        <v>167</v>
      </c>
      <c r="H16" s="41">
        <f>'Score Sheet (ENTER DATA)'!AD125</f>
        <v>108</v>
      </c>
      <c r="I16" s="41">
        <f>'Score Sheet (ENTER DATA)'!AE125</f>
        <v>54</v>
      </c>
      <c r="J16" s="41">
        <f>'Score Sheet (ENTER DATA)'!AF125</f>
        <v>16</v>
      </c>
    </row>
    <row r="17" ht="19.5" customHeight="1">
      <c r="A17" s="65" t="str">
        <f>'Score Sheet (ENTER DATA)'!B172</f>
        <v>Xavier</v>
      </c>
      <c r="B17" s="39">
        <f>'Score Sheet (ENTER DATA)'!X179</f>
        <v>339</v>
      </c>
      <c r="C17" s="41">
        <f>'Score Sheet (ENTER DATA)'!Y179</f>
        <v>165</v>
      </c>
      <c r="D17" s="41">
        <f>'Score Sheet (ENTER DATA)'!Z179</f>
        <v>114</v>
      </c>
      <c r="E17" s="41">
        <f>'Score Sheet (ENTER DATA)'!AA179</f>
        <v>57</v>
      </c>
      <c r="F17" s="41">
        <f>'Score Sheet (ENTER DATA)'!AB179</f>
        <v>19</v>
      </c>
      <c r="G17" s="41">
        <f>'Score Sheet (ENTER DATA)'!AC179</f>
        <v>174</v>
      </c>
      <c r="H17" s="41">
        <f>'Score Sheet (ENTER DATA)'!AD179</f>
        <v>113</v>
      </c>
      <c r="I17" s="41">
        <f>'Score Sheet (ENTER DATA)'!AE179</f>
        <v>57</v>
      </c>
      <c r="J17" s="41">
        <f>'Score Sheet (ENTER DATA)'!AF179</f>
        <v>13</v>
      </c>
    </row>
    <row r="18" ht="19.5" customHeight="1">
      <c r="A18" s="67" t="str">
        <f>'Score Sheet (ENTER DATA)'!B127</f>
        <v>Muskego</v>
      </c>
      <c r="B18" s="39">
        <f>'Score Sheet (ENTER DATA)'!X134</f>
        <v>345</v>
      </c>
      <c r="C18" s="41">
        <f>'Score Sheet (ENTER DATA)'!Y134</f>
        <v>163</v>
      </c>
      <c r="D18" s="41">
        <f>'Score Sheet (ENTER DATA)'!Z134</f>
        <v>109</v>
      </c>
      <c r="E18" s="41">
        <f>'Score Sheet (ENTER DATA)'!AA134</f>
        <v>54</v>
      </c>
      <c r="F18" s="41">
        <f>'Score Sheet (ENTER DATA)'!AB134</f>
        <v>19</v>
      </c>
      <c r="G18" s="41">
        <f>'Score Sheet (ENTER DATA)'!AC134</f>
        <v>182</v>
      </c>
      <c r="H18" s="41">
        <f>'Score Sheet (ENTER DATA)'!AD134</f>
        <v>118</v>
      </c>
      <c r="I18" s="41">
        <f>'Score Sheet (ENTER DATA)'!AE134</f>
        <v>60</v>
      </c>
      <c r="J18" s="41">
        <f>'Score Sheet (ENTER DATA)'!AF134</f>
        <v>16</v>
      </c>
    </row>
    <row r="19" ht="19.5" customHeight="1">
      <c r="A19" s="69" t="str">
        <f>'Score Sheet (ENTER DATA)'!B163</f>
        <v>Oconomowoc</v>
      </c>
      <c r="B19" s="39">
        <f>'Score Sheet (ENTER DATA)'!X170</f>
        <v>346</v>
      </c>
      <c r="C19" s="41">
        <f>'Score Sheet (ENTER DATA)'!Y170</f>
        <v>172</v>
      </c>
      <c r="D19" s="41">
        <f>'Score Sheet (ENTER DATA)'!Z170</f>
        <v>123</v>
      </c>
      <c r="E19" s="41">
        <f>'Score Sheet (ENTER DATA)'!AA170</f>
        <v>56</v>
      </c>
      <c r="F19" s="41">
        <f>'Score Sheet (ENTER DATA)'!AB170</f>
        <v>19</v>
      </c>
      <c r="G19" s="41">
        <f>'Score Sheet (ENTER DATA)'!AC170</f>
        <v>174</v>
      </c>
      <c r="H19" s="41">
        <f>'Score Sheet (ENTER DATA)'!AD170</f>
        <v>111</v>
      </c>
      <c r="I19" s="41">
        <f>'Score Sheet (ENTER DATA)'!AE170</f>
        <v>56</v>
      </c>
      <c r="J19" s="41">
        <f>'Score Sheet (ENTER DATA)'!AF170</f>
        <v>17</v>
      </c>
    </row>
    <row r="20" ht="19.5" customHeight="1">
      <c r="A20" s="72" t="str">
        <f>'Score Sheet (ENTER DATA)'!B217</f>
        <v>Waukesha West</v>
      </c>
      <c r="B20" s="73">
        <f>'Score Sheet (ENTER DATA)'!X224</f>
        <v>346</v>
      </c>
      <c r="C20" s="74">
        <f>'Score Sheet (ENTER DATA)'!Y224</f>
        <v>173</v>
      </c>
      <c r="D20" s="74">
        <f>'Score Sheet (ENTER DATA)'!Z224</f>
        <v>119</v>
      </c>
      <c r="E20" s="74">
        <f>'Score Sheet (ENTER DATA)'!AA224</f>
        <v>60</v>
      </c>
      <c r="F20" s="74">
        <f>'Score Sheet (ENTER DATA)'!AB224</f>
        <v>21</v>
      </c>
      <c r="G20" s="74">
        <f>'Score Sheet (ENTER DATA)'!AC224</f>
        <v>173</v>
      </c>
      <c r="H20" s="74">
        <f>'Score Sheet (ENTER DATA)'!AD224</f>
        <v>113</v>
      </c>
      <c r="I20" s="74">
        <f>'Score Sheet (ENTER DATA)'!AE224</f>
        <v>58</v>
      </c>
      <c r="J20" s="74">
        <f>'Score Sheet (ENTER DATA)'!AF224</f>
        <v>17</v>
      </c>
    </row>
    <row r="21" ht="19.5" customHeight="1">
      <c r="A21" s="76" t="str">
        <f>'Score Sheet (ENTER DATA)'!B199</f>
        <v>Racine Case</v>
      </c>
      <c r="B21" s="39">
        <f>'Score Sheet (ENTER DATA)'!X206</f>
        <v>350</v>
      </c>
      <c r="C21" s="41">
        <f>'Score Sheet (ENTER DATA)'!Y206</f>
        <v>171</v>
      </c>
      <c r="D21" s="41">
        <f>'Score Sheet (ENTER DATA)'!Z206</f>
        <v>121</v>
      </c>
      <c r="E21" s="41">
        <f>'Score Sheet (ENTER DATA)'!AA206</f>
        <v>58</v>
      </c>
      <c r="F21" s="41">
        <f>'Score Sheet (ENTER DATA)'!AB206</f>
        <v>20</v>
      </c>
      <c r="G21" s="41">
        <f>'Score Sheet (ENTER DATA)'!AC206</f>
        <v>179</v>
      </c>
      <c r="H21" s="41">
        <f>'Score Sheet (ENTER DATA)'!AD206</f>
        <v>117</v>
      </c>
      <c r="I21" s="41">
        <f>'Score Sheet (ENTER DATA)'!AE206</f>
        <v>61</v>
      </c>
      <c r="J21" s="41">
        <f>'Score Sheet (ENTER DATA)'!AF206</f>
        <v>17</v>
      </c>
    </row>
    <row r="22" ht="19.5" customHeight="1">
      <c r="A22" s="79" t="str">
        <f>'Score Sheet (ENTER DATA)'!B154</f>
        <v>New Berlin West</v>
      </c>
      <c r="B22" s="39">
        <f>'Score Sheet (ENTER DATA)'!X161</f>
        <v>352</v>
      </c>
      <c r="C22" s="41">
        <f>'Score Sheet (ENTER DATA)'!Y161</f>
        <v>168</v>
      </c>
      <c r="D22" s="41">
        <f>'Score Sheet (ENTER DATA)'!Z161</f>
        <v>116</v>
      </c>
      <c r="E22" s="41">
        <f>'Score Sheet (ENTER DATA)'!AA161</f>
        <v>55</v>
      </c>
      <c r="F22" s="41">
        <f>'Score Sheet (ENTER DATA)'!AB161</f>
        <v>23</v>
      </c>
      <c r="G22" s="41">
        <f>'Score Sheet (ENTER DATA)'!AC161</f>
        <v>184</v>
      </c>
      <c r="H22" s="41">
        <f>'Score Sheet (ENTER DATA)'!AD161</f>
        <v>120</v>
      </c>
      <c r="I22" s="41">
        <f>'Score Sheet (ENTER DATA)'!AE161</f>
        <v>56</v>
      </c>
      <c r="J22" s="41">
        <f>'Score Sheet (ENTER DATA)'!AF161</f>
        <v>16</v>
      </c>
    </row>
    <row r="23" ht="19.5" customHeight="1">
      <c r="A23" s="82" t="str">
        <f>'Score Sheet (ENTER DATA)'!B244</f>
        <v>Whitnall</v>
      </c>
      <c r="B23" s="39">
        <f>'Score Sheet (ENTER DATA)'!X251</f>
        <v>355</v>
      </c>
      <c r="C23" s="41">
        <f>'Score Sheet (ENTER DATA)'!Y251</f>
        <v>176</v>
      </c>
      <c r="D23" s="41">
        <f>'Score Sheet (ENTER DATA)'!Z251</f>
        <v>118</v>
      </c>
      <c r="E23" s="41">
        <f>'Score Sheet (ENTER DATA)'!AA251</f>
        <v>57</v>
      </c>
      <c r="F23" s="41">
        <f>'Score Sheet (ENTER DATA)'!AB251</f>
        <v>20</v>
      </c>
      <c r="G23" s="41">
        <f>'Score Sheet (ENTER DATA)'!AC251</f>
        <v>179</v>
      </c>
      <c r="H23" s="41">
        <f>'Score Sheet (ENTER DATA)'!AD251</f>
        <v>118</v>
      </c>
      <c r="I23" s="41">
        <f>'Score Sheet (ENTER DATA)'!AE251</f>
        <v>59</v>
      </c>
      <c r="J23" s="41">
        <f>'Score Sheet (ENTER DATA)'!AF251</f>
        <v>18</v>
      </c>
    </row>
    <row r="24" ht="19.5" customHeight="1">
      <c r="A24" s="85" t="str">
        <f>'Score Sheet (ENTER DATA)'!B28</f>
        <v>Kenosha Indian Trails</v>
      </c>
      <c r="B24" s="39">
        <f>'Score Sheet (ENTER DATA)'!X35</f>
        <v>358</v>
      </c>
      <c r="C24" s="41">
        <f>'Score Sheet (ENTER DATA)'!Y35</f>
        <v>177</v>
      </c>
      <c r="D24" s="41">
        <f>'Score Sheet (ENTER DATA)'!Z35</f>
        <v>120</v>
      </c>
      <c r="E24" s="41">
        <f>'Score Sheet (ENTER DATA)'!AA35</f>
        <v>61</v>
      </c>
      <c r="F24" s="41">
        <f>'Score Sheet (ENTER DATA)'!AB35</f>
        <v>21</v>
      </c>
      <c r="G24" s="41">
        <f>'Score Sheet (ENTER DATA)'!AC35</f>
        <v>181</v>
      </c>
      <c r="H24" s="41">
        <f>'Score Sheet (ENTER DATA)'!AD35</f>
        <v>117</v>
      </c>
      <c r="I24" s="41">
        <f>'Score Sheet (ENTER DATA)'!AE35</f>
        <v>61</v>
      </c>
      <c r="J24" s="41">
        <f>'Score Sheet (ENTER DATA)'!AF35</f>
        <v>19</v>
      </c>
    </row>
    <row r="25" ht="19.5" customHeight="1">
      <c r="A25" s="86" t="str">
        <f>'Score Sheet (ENTER DATA)'!B235</f>
        <v>Lake Country Lutheran</v>
      </c>
      <c r="B25" s="87">
        <f>'Score Sheet (ENTER DATA)'!X242</f>
        <v>364</v>
      </c>
      <c r="C25" s="74">
        <f>'Score Sheet (ENTER DATA)'!Y242</f>
        <v>176</v>
      </c>
      <c r="D25" s="74">
        <f>'Score Sheet (ENTER DATA)'!Z242</f>
        <v>124</v>
      </c>
      <c r="E25" s="74">
        <f>'Score Sheet (ENTER DATA)'!AA242</f>
        <v>64</v>
      </c>
      <c r="F25" s="74">
        <f>'Score Sheet (ENTER DATA)'!AB242</f>
        <v>22</v>
      </c>
      <c r="G25" s="74">
        <f>'Score Sheet (ENTER DATA)'!AC242</f>
        <v>188</v>
      </c>
      <c r="H25" s="74">
        <f>'Score Sheet (ENTER DATA)'!AD242</f>
        <v>123</v>
      </c>
      <c r="I25" s="74">
        <f>'Score Sheet (ENTER DATA)'!AE242</f>
        <v>64</v>
      </c>
      <c r="J25" s="74">
        <f>'Score Sheet (ENTER DATA)'!AF242</f>
        <v>18</v>
      </c>
    </row>
    <row r="26" ht="19.5" customHeight="1">
      <c r="A26" s="89" t="str">
        <f>'Score Sheet (ENTER DATA)'!B55</f>
        <v>Waterford</v>
      </c>
      <c r="B26" s="39">
        <f>'Score Sheet (ENTER DATA)'!X62</f>
        <v>364</v>
      </c>
      <c r="C26" s="41">
        <f>'Score Sheet (ENTER DATA)'!Y62</f>
        <v>189</v>
      </c>
      <c r="D26" s="41">
        <f>'Score Sheet (ENTER DATA)'!Z62</f>
        <v>132</v>
      </c>
      <c r="E26" s="41">
        <f>'Score Sheet (ENTER DATA)'!AA62</f>
        <v>70</v>
      </c>
      <c r="F26" s="41">
        <f>'Score Sheet (ENTER DATA)'!AB62</f>
        <v>22</v>
      </c>
      <c r="G26" s="41">
        <f>'Score Sheet (ENTER DATA)'!AC62</f>
        <v>175</v>
      </c>
      <c r="H26" s="41">
        <f>'Score Sheet (ENTER DATA)'!AD62</f>
        <v>114</v>
      </c>
      <c r="I26" s="41">
        <f>'Score Sheet (ENTER DATA)'!AE62</f>
        <v>53</v>
      </c>
      <c r="J26" s="41">
        <f>'Score Sheet (ENTER DATA)'!AF62</f>
        <v>14</v>
      </c>
    </row>
    <row r="27" ht="19.5" customHeight="1">
      <c r="A27" s="90" t="str">
        <f>'Score Sheet (ENTER DATA)'!B64</f>
        <v>Greendale</v>
      </c>
      <c r="B27" s="39">
        <f>'Score Sheet (ENTER DATA)'!X71</f>
        <v>365</v>
      </c>
      <c r="C27" s="41">
        <f>'Score Sheet (ENTER DATA)'!Y71</f>
        <v>176</v>
      </c>
      <c r="D27" s="41">
        <f>'Score Sheet (ENTER DATA)'!Z71</f>
        <v>119</v>
      </c>
      <c r="E27" s="41">
        <f>'Score Sheet (ENTER DATA)'!AA71</f>
        <v>58</v>
      </c>
      <c r="F27" s="41">
        <f>'Score Sheet (ENTER DATA)'!AB71</f>
        <v>18</v>
      </c>
      <c r="G27" s="41">
        <f>'Score Sheet (ENTER DATA)'!AC71</f>
        <v>189</v>
      </c>
      <c r="H27" s="41">
        <f>'Score Sheet (ENTER DATA)'!AD71</f>
        <v>125</v>
      </c>
      <c r="I27" s="41">
        <f>'Score Sheet (ENTER DATA)'!AE71</f>
        <v>63</v>
      </c>
      <c r="J27" s="41">
        <f>'Score Sheet (ENTER DATA)'!AF71</f>
        <v>20</v>
      </c>
    </row>
    <row r="28" ht="19.5" customHeight="1">
      <c r="A28" s="93" t="str">
        <f>'Score Sheet (ENTER DATA)'!B37</f>
        <v>Catholic Memorial</v>
      </c>
      <c r="B28" s="39">
        <f>'Score Sheet (ENTER DATA)'!X44</f>
        <v>369</v>
      </c>
      <c r="C28" s="41">
        <f>'Score Sheet (ENTER DATA)'!Y44</f>
        <v>181</v>
      </c>
      <c r="D28" s="41">
        <f>'Score Sheet (ENTER DATA)'!Z44</f>
        <v>123</v>
      </c>
      <c r="E28" s="41">
        <f>'Score Sheet (ENTER DATA)'!AA44</f>
        <v>64</v>
      </c>
      <c r="F28" s="41">
        <f>'Score Sheet (ENTER DATA)'!AB44</f>
        <v>21</v>
      </c>
      <c r="G28" s="41">
        <f>'Score Sheet (ENTER DATA)'!AC44</f>
        <v>188</v>
      </c>
      <c r="H28" s="41">
        <f>'Score Sheet (ENTER DATA)'!AD44</f>
        <v>120</v>
      </c>
      <c r="I28" s="41">
        <f>'Score Sheet (ENTER DATA)'!AE44</f>
        <v>62</v>
      </c>
      <c r="J28" s="41">
        <f>'Score Sheet (ENTER DATA)'!AF44</f>
        <v>17</v>
      </c>
    </row>
    <row r="29" ht="19.5" customHeight="1">
      <c r="A29" s="100" t="str">
        <f>'Score Sheet (ENTER DATA)'!B190</f>
        <v>St. Catherine's</v>
      </c>
      <c r="B29" s="39">
        <f>'Score Sheet (ENTER DATA)'!X197</f>
        <v>382</v>
      </c>
      <c r="C29" s="41">
        <f>'Score Sheet (ENTER DATA)'!Y197</f>
        <v>181</v>
      </c>
      <c r="D29" s="41">
        <f>'Score Sheet (ENTER DATA)'!Z197</f>
        <v>127</v>
      </c>
      <c r="E29" s="41">
        <f>'Score Sheet (ENTER DATA)'!AA197</f>
        <v>61</v>
      </c>
      <c r="F29" s="41">
        <f>'Score Sheet (ENTER DATA)'!AB197</f>
        <v>21</v>
      </c>
      <c r="G29" s="41">
        <f>'Score Sheet (ENTER DATA)'!AC197</f>
        <v>201</v>
      </c>
      <c r="H29" s="41">
        <f>'Score Sheet (ENTER DATA)'!AD197</f>
        <v>127</v>
      </c>
      <c r="I29" s="41">
        <f>'Score Sheet (ENTER DATA)'!AE197</f>
        <v>61</v>
      </c>
      <c r="J29" s="41">
        <f>'Score Sheet (ENTER DATA)'!AF197</f>
        <v>17</v>
      </c>
    </row>
    <row r="30" ht="19.5" customHeight="1">
      <c r="A30" s="105" t="str">
        <f>'Score Sheet (ENTER DATA)'!B109</f>
        <v>Racine Horlick</v>
      </c>
      <c r="B30" s="39">
        <f>'Score Sheet (ENTER DATA)'!X116</f>
        <v>394</v>
      </c>
      <c r="C30" s="41">
        <f>'Score Sheet (ENTER DATA)'!Y116</f>
        <v>191</v>
      </c>
      <c r="D30" s="41">
        <f>'Score Sheet (ENTER DATA)'!Z116</f>
        <v>133</v>
      </c>
      <c r="E30" s="41">
        <f>'Score Sheet (ENTER DATA)'!AA116</f>
        <v>67</v>
      </c>
      <c r="F30" s="41">
        <f>'Score Sheet (ENTER DATA)'!AB116</f>
        <v>24</v>
      </c>
      <c r="G30" s="41">
        <f>'Score Sheet (ENTER DATA)'!AC116</f>
        <v>203</v>
      </c>
      <c r="H30" s="41">
        <f>'Score Sheet (ENTER DATA)'!AD116</f>
        <v>133</v>
      </c>
      <c r="I30" s="41">
        <f>'Score Sheet (ENTER DATA)'!AE116</f>
        <v>68</v>
      </c>
      <c r="J30" s="41">
        <f>'Score Sheet (ENTER DATA)'!AF116</f>
        <v>20</v>
      </c>
    </row>
    <row r="31" ht="19.5" customHeight="1">
      <c r="A31" s="110" t="str">
        <f>'Score Sheet (ENTER DATA)'!B208</f>
        <v>Waukesha South</v>
      </c>
      <c r="B31" s="39">
        <f>'Score Sheet (ENTER DATA)'!X215</f>
        <v>395</v>
      </c>
      <c r="C31" s="74">
        <f>'Score Sheet (ENTER DATA)'!Y215</f>
        <v>193</v>
      </c>
      <c r="D31" s="74">
        <f>'Score Sheet (ENTER DATA)'!Z215</f>
        <v>132</v>
      </c>
      <c r="E31" s="74">
        <f>'Score Sheet (ENTER DATA)'!AA215</f>
        <v>62</v>
      </c>
      <c r="F31" s="74">
        <f>'Score Sheet (ENTER DATA)'!AB215</f>
        <v>22</v>
      </c>
      <c r="G31" s="74">
        <f>'Score Sheet (ENTER DATA)'!AC215</f>
        <v>202</v>
      </c>
      <c r="H31" s="74">
        <f>'Score Sheet (ENTER DATA)'!AD215</f>
        <v>130</v>
      </c>
      <c r="I31" s="74">
        <f>'Score Sheet (ENTER DATA)'!AE215</f>
        <v>69</v>
      </c>
      <c r="J31" s="74">
        <f>'Score Sheet (ENTER DATA)'!AF215</f>
        <v>20</v>
      </c>
    </row>
    <row r="32" ht="19.5" customHeight="1">
      <c r="A32" s="113" t="str">
        <f>'Score Sheet (ENTER DATA)'!B10</f>
        <v>Pius</v>
      </c>
      <c r="B32" s="39">
        <f>'Score Sheet (ENTER DATA)'!X17</f>
        <v>452</v>
      </c>
      <c r="C32" s="41">
        <f>'Score Sheet (ENTER DATA)'!Y17</f>
        <v>209</v>
      </c>
      <c r="D32" s="41">
        <f>'Score Sheet (ENTER DATA)'!Z17</f>
        <v>137</v>
      </c>
      <c r="E32" s="41">
        <f>'Score Sheet (ENTER DATA)'!AA17</f>
        <v>67</v>
      </c>
      <c r="F32" s="41">
        <f>'Score Sheet (ENTER DATA)'!AB17</f>
        <v>25</v>
      </c>
      <c r="G32" s="41">
        <f>'Score Sheet (ENTER DATA)'!AC17</f>
        <v>243</v>
      </c>
      <c r="H32" s="41">
        <f>'Score Sheet (ENTER DATA)'!AD17</f>
        <v>153</v>
      </c>
      <c r="I32" s="41">
        <f>'Score Sheet (ENTER DATA)'!AE17</f>
        <v>81</v>
      </c>
      <c r="J32" s="41">
        <f>'Score Sheet (ENTER DATA)'!AF17</f>
        <v>19</v>
      </c>
    </row>
    <row r="33" ht="19.5" customHeight="1">
      <c r="A33" s="116" t="str">
        <f>'Score Sheet (ENTER DATA)'!B19</f>
        <v>Kenosha Bradford</v>
      </c>
      <c r="B33" s="39">
        <f>'Score Sheet (ENTER DATA)'!X26</f>
        <v>596</v>
      </c>
      <c r="C33" s="41">
        <f>'Score Sheet (ENTER DATA)'!Y26</f>
        <v>300</v>
      </c>
      <c r="D33" s="41">
        <f>'Score Sheet (ENTER DATA)'!Z26</f>
        <v>71</v>
      </c>
      <c r="E33" s="41">
        <f>'Score Sheet (ENTER DATA)'!AA26</f>
        <v>35</v>
      </c>
      <c r="F33" s="41">
        <f>'Score Sheet (ENTER DATA)'!AB26</f>
        <v>12</v>
      </c>
      <c r="G33" s="41">
        <f>'Score Sheet (ENTER DATA)'!AC26</f>
        <v>296</v>
      </c>
      <c r="H33" s="41">
        <f>'Score Sheet (ENTER DATA)'!AD26</f>
        <v>62</v>
      </c>
      <c r="I33" s="41">
        <f>'Score Sheet (ENTER DATA)'!AE26</f>
        <v>30</v>
      </c>
      <c r="J33" s="41">
        <f>'Score Sheet (ENTER DATA)'!AF26</f>
        <v>7</v>
      </c>
    </row>
    <row r="34" ht="19.5" customHeight="1">
      <c r="A34" s="110" t="str">
        <f t="shared" ref="A34:J34" si="1">#REF!</f>
        <v>#REF!</v>
      </c>
      <c r="B34" s="39" t="str">
        <f t="shared" si="1"/>
        <v>#REF!</v>
      </c>
      <c r="C34" s="74" t="str">
        <f t="shared" si="1"/>
        <v>#REF!</v>
      </c>
      <c r="D34" s="74" t="str">
        <f t="shared" si="1"/>
        <v>#REF!</v>
      </c>
      <c r="E34" s="74" t="str">
        <f t="shared" si="1"/>
        <v>#REF!</v>
      </c>
      <c r="F34" s="74" t="str">
        <f t="shared" si="1"/>
        <v>#REF!</v>
      </c>
      <c r="G34" s="74" t="str">
        <f t="shared" si="1"/>
        <v>#REF!</v>
      </c>
      <c r="H34" s="74" t="str">
        <f t="shared" si="1"/>
        <v>#REF!</v>
      </c>
      <c r="I34" s="74" t="str">
        <f t="shared" si="1"/>
        <v>#REF!</v>
      </c>
      <c r="J34" s="74" t="str">
        <f t="shared" si="1"/>
        <v>#REF!</v>
      </c>
    </row>
  </sheetData>
  <mergeCells count="13">
    <mergeCell ref="H5:H10"/>
    <mergeCell ref="F5:F10"/>
    <mergeCell ref="G5:G10"/>
    <mergeCell ref="B4:B10"/>
    <mergeCell ref="C5:C10"/>
    <mergeCell ref="A3:J3"/>
    <mergeCell ref="C4:J4"/>
    <mergeCell ref="A1:J2"/>
    <mergeCell ref="A4:A10"/>
    <mergeCell ref="J5:J10"/>
    <mergeCell ref="I5:I10"/>
    <mergeCell ref="E5:E10"/>
    <mergeCell ref="D5:D10"/>
  </mergeCells>
  <drawing r:id="rId1"/>
</worksheet>
</file>