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johnson\Google Drive\Golf\Girls\2016\Results\"/>
    </mc:Choice>
  </mc:AlternateContent>
  <bookViews>
    <workbookView xWindow="0" yWindow="0" windowWidth="28800" windowHeight="12375"/>
  </bookViews>
  <sheets>
    <sheet name="PlayersTeamsScores" sheetId="1" r:id="rId1"/>
    <sheet name="Individual" sheetId="2" r:id="rId2"/>
    <sheet name="TEAM" sheetId="4" r:id="rId3"/>
  </sheets>
  <definedNames>
    <definedName name="_xlnm.Print_Area" localSheetId="0">PlayersTeamsScores!$AH$1:$AJ$3</definedName>
    <definedName name="Z_518DA4C0_E3C7_11D2_95B6_444553540000_.wvu.PrintArea" localSheetId="0" hidden="1">PlayersTeamsScores!$Z$207:$AL$214</definedName>
  </definedNames>
  <calcPr calcId="152511"/>
  <customWorkbookViews>
    <customWorkbookView name="Robert Mellinger - Personal View" guid="{518DA4C0-E3C7-11D2-95B6-444553540000}" mergeInterval="0" personalView="1" maximized="1" windowWidth="796" windowHeight="410" activeSheetId="1"/>
  </customWorkbookViews>
</workbook>
</file>

<file path=xl/calcChain.xml><?xml version="1.0" encoding="utf-8"?>
<calcChain xmlns="http://schemas.openxmlformats.org/spreadsheetml/2006/main">
  <c r="B64" i="2" l="1"/>
  <c r="B12" i="2"/>
  <c r="M111" i="1"/>
  <c r="N111" i="1"/>
  <c r="O111" i="1"/>
  <c r="P111" i="1"/>
  <c r="Q111" i="1"/>
  <c r="R111" i="1"/>
  <c r="S111" i="1"/>
  <c r="T111" i="1"/>
  <c r="U111" i="1"/>
  <c r="W26" i="1"/>
  <c r="AD221" i="1"/>
  <c r="W34" i="1"/>
  <c r="W22" i="1"/>
  <c r="AD220" i="1"/>
  <c r="W11" i="1"/>
  <c r="C46" i="2"/>
  <c r="W12" i="1"/>
  <c r="AB325" i="1"/>
  <c r="W14" i="1"/>
  <c r="C39" i="2"/>
  <c r="AD215" i="1"/>
  <c r="W19" i="1"/>
  <c r="AK323" i="1"/>
  <c r="W21" i="1"/>
  <c r="C80" i="2"/>
  <c r="W45" i="1"/>
  <c r="AD336" i="1"/>
  <c r="AD234" i="1"/>
  <c r="W50" i="1"/>
  <c r="C4" i="2"/>
  <c r="D4" i="2" s="1"/>
  <c r="W52" i="1"/>
  <c r="C79" i="2"/>
  <c r="W54" i="1"/>
  <c r="C95" i="2"/>
  <c r="W61" i="1"/>
  <c r="AK334" i="1"/>
  <c r="W66" i="1"/>
  <c r="C2" i="2"/>
  <c r="D2" i="2" s="1"/>
  <c r="W68" i="1"/>
  <c r="C16" i="2"/>
  <c r="W70" i="1"/>
  <c r="C32" i="2"/>
  <c r="D32" i="2" s="1"/>
  <c r="W74" i="1"/>
  <c r="C5" i="2"/>
  <c r="W75" i="1"/>
  <c r="W76" i="1"/>
  <c r="C54" i="2"/>
  <c r="D54" i="2" s="1"/>
  <c r="W77" i="1"/>
  <c r="C59" i="2"/>
  <c r="D59" i="2" s="1"/>
  <c r="W82" i="1"/>
  <c r="C105" i="2"/>
  <c r="W83" i="1"/>
  <c r="AK340" i="1"/>
  <c r="W84" i="1"/>
  <c r="AD248" i="1"/>
  <c r="W85" i="1"/>
  <c r="AI343" i="1"/>
  <c r="W86" i="1"/>
  <c r="C111" i="2"/>
  <c r="W90" i="1"/>
  <c r="C11" i="2"/>
  <c r="W98" i="1"/>
  <c r="C41" i="2"/>
  <c r="W100" i="1"/>
  <c r="C66" i="2"/>
  <c r="D80" i="2"/>
  <c r="W102" i="1"/>
  <c r="AD349" i="1"/>
  <c r="W109" i="1"/>
  <c r="AK348" i="1"/>
  <c r="W115" i="1"/>
  <c r="AD266" i="1"/>
  <c r="W116" i="1"/>
  <c r="C61" i="2"/>
  <c r="D61" i="2" s="1"/>
  <c r="W117" i="1"/>
  <c r="C67" i="2"/>
  <c r="W118" i="1"/>
  <c r="C57" i="2"/>
  <c r="D57" i="2" s="1"/>
  <c r="W119" i="1"/>
  <c r="AD270" i="1"/>
  <c r="W123" i="1"/>
  <c r="C31" i="2"/>
  <c r="D31" i="2" s="1"/>
  <c r="W125" i="1"/>
  <c r="C84" i="2"/>
  <c r="D84" i="2" s="1"/>
  <c r="W127" i="1"/>
  <c r="C82" i="2"/>
  <c r="D82" i="2" s="1"/>
  <c r="W131" i="1"/>
  <c r="AD357" i="1"/>
  <c r="W132" i="1"/>
  <c r="C108" i="2"/>
  <c r="W133" i="1"/>
  <c r="AD359" i="1"/>
  <c r="W134" i="1"/>
  <c r="AD360" i="1"/>
  <c r="W135" i="1"/>
  <c r="AD275" i="1"/>
  <c r="AE275" i="1"/>
  <c r="W139" i="1"/>
  <c r="AK357" i="1"/>
  <c r="W141" i="1"/>
  <c r="AK359" i="1"/>
  <c r="W143" i="1"/>
  <c r="C83" i="2"/>
  <c r="AK361" i="1"/>
  <c r="W155" i="1"/>
  <c r="C93" i="2"/>
  <c r="D93" i="2" s="1"/>
  <c r="W157" i="1"/>
  <c r="C88" i="2"/>
  <c r="W159" i="1"/>
  <c r="C103" i="2"/>
  <c r="D103" i="2" s="1"/>
  <c r="W164" i="1"/>
  <c r="C100" i="2"/>
  <c r="AC290" i="1"/>
  <c r="AJ261" i="1"/>
  <c r="W171" i="1"/>
  <c r="C99" i="2"/>
  <c r="W173" i="1"/>
  <c r="C87" i="2"/>
  <c r="D87" i="2" s="1"/>
  <c r="W175" i="1"/>
  <c r="C94" i="2"/>
  <c r="W179" i="1"/>
  <c r="C27" i="2"/>
  <c r="D27" i="2" s="1"/>
  <c r="W180" i="1"/>
  <c r="AD292" i="1"/>
  <c r="W181" i="1"/>
  <c r="AD293" i="1"/>
  <c r="W182" i="1"/>
  <c r="AD294" i="1"/>
  <c r="W183" i="1"/>
  <c r="L195" i="1"/>
  <c r="V195" i="1"/>
  <c r="L196" i="1"/>
  <c r="V196" i="1"/>
  <c r="L197" i="1"/>
  <c r="V197" i="1"/>
  <c r="L198" i="1"/>
  <c r="V198" i="1"/>
  <c r="L199" i="1"/>
  <c r="AI373" i="1"/>
  <c r="V199" i="1"/>
  <c r="L203" i="1"/>
  <c r="AB375" i="1"/>
  <c r="V203" i="1"/>
  <c r="AC375" i="1"/>
  <c r="L204" i="1"/>
  <c r="V204" i="1"/>
  <c r="L205" i="1"/>
  <c r="V205" i="1"/>
  <c r="L206" i="1"/>
  <c r="AB378" i="1"/>
  <c r="V206" i="1"/>
  <c r="AC378" i="1"/>
  <c r="L207" i="1"/>
  <c r="V207" i="1"/>
  <c r="L211" i="1"/>
  <c r="V211" i="1"/>
  <c r="L212" i="1"/>
  <c r="V212" i="1"/>
  <c r="L213" i="1"/>
  <c r="V213" i="1"/>
  <c r="L214" i="1"/>
  <c r="V214" i="1"/>
  <c r="L215" i="1"/>
  <c r="V215" i="1"/>
  <c r="W10" i="1"/>
  <c r="AD211" i="1"/>
  <c r="AE211" i="1"/>
  <c r="M219" i="1"/>
  <c r="M220" i="1"/>
  <c r="AK227" i="1"/>
  <c r="N219" i="1"/>
  <c r="O219" i="1"/>
  <c r="P219" i="1"/>
  <c r="Q219" i="1"/>
  <c r="Q220" i="1"/>
  <c r="AK220" i="1"/>
  <c r="R219" i="1"/>
  <c r="S219" i="1"/>
  <c r="T219" i="1"/>
  <c r="U219" i="1"/>
  <c r="U220" i="1"/>
  <c r="AK212" i="1"/>
  <c r="E219" i="1"/>
  <c r="E220" i="1"/>
  <c r="AK223" i="1"/>
  <c r="AL223" i="1"/>
  <c r="F219" i="1"/>
  <c r="G219" i="1"/>
  <c r="G220" i="1"/>
  <c r="AK219" i="1"/>
  <c r="AL219" i="1"/>
  <c r="H219" i="1"/>
  <c r="I219" i="1"/>
  <c r="J219" i="1"/>
  <c r="K219" i="1"/>
  <c r="K220" i="1"/>
  <c r="AK211" i="1"/>
  <c r="AL211" i="1"/>
  <c r="C219" i="1"/>
  <c r="AJ228" i="1"/>
  <c r="D219" i="1"/>
  <c r="AJ225" i="1"/>
  <c r="B46" i="2"/>
  <c r="B62" i="2"/>
  <c r="B7" i="2"/>
  <c r="B45" i="2"/>
  <c r="B65" i="2"/>
  <c r="B60" i="2"/>
  <c r="B73" i="2"/>
  <c r="B105" i="2"/>
  <c r="B4" i="2"/>
  <c r="B39" i="2"/>
  <c r="B2" i="2"/>
  <c r="B8" i="2"/>
  <c r="B9" i="2"/>
  <c r="B33" i="2"/>
  <c r="B29" i="2"/>
  <c r="B37" i="2"/>
  <c r="B6" i="2"/>
  <c r="B80" i="2"/>
  <c r="B11" i="2"/>
  <c r="B81" i="2"/>
  <c r="B16" i="2"/>
  <c r="B21" i="2"/>
  <c r="B13" i="2"/>
  <c r="M71" i="1"/>
  <c r="N71" i="1"/>
  <c r="O71" i="1"/>
  <c r="P71" i="1"/>
  <c r="Q71" i="1"/>
  <c r="R71" i="1"/>
  <c r="S71" i="1"/>
  <c r="T71" i="1"/>
  <c r="U71" i="1"/>
  <c r="D71" i="1"/>
  <c r="E71" i="1"/>
  <c r="F71" i="1"/>
  <c r="G71" i="1"/>
  <c r="H71" i="1"/>
  <c r="I71" i="1"/>
  <c r="J71" i="1"/>
  <c r="K71" i="1"/>
  <c r="C2" i="4"/>
  <c r="M63" i="1"/>
  <c r="N63" i="1"/>
  <c r="O63" i="1"/>
  <c r="P63" i="1"/>
  <c r="Q63" i="1"/>
  <c r="R63" i="1"/>
  <c r="S63" i="1"/>
  <c r="T63" i="1"/>
  <c r="U63" i="1"/>
  <c r="C63" i="1"/>
  <c r="D63" i="1"/>
  <c r="E63" i="1"/>
  <c r="F63" i="1"/>
  <c r="G63" i="1"/>
  <c r="H63" i="1"/>
  <c r="I63" i="1"/>
  <c r="J63" i="1"/>
  <c r="K63" i="1"/>
  <c r="B11" i="4"/>
  <c r="B19" i="4"/>
  <c r="B3" i="4"/>
  <c r="B5" i="4"/>
  <c r="B10" i="4"/>
  <c r="B4" i="4"/>
  <c r="B2" i="4"/>
  <c r="B8" i="4"/>
  <c r="B22" i="4"/>
  <c r="B7" i="4"/>
  <c r="B17" i="4"/>
  <c r="B16" i="4"/>
  <c r="B13" i="4"/>
  <c r="B14" i="4"/>
  <c r="B23" i="4"/>
  <c r="B6" i="4"/>
  <c r="B18" i="4"/>
  <c r="B24" i="4"/>
  <c r="B20" i="4"/>
  <c r="B21" i="4"/>
  <c r="B15" i="4"/>
  <c r="B12" i="4"/>
  <c r="W78" i="1"/>
  <c r="AD343" i="1"/>
  <c r="W187" i="1"/>
  <c r="W188" i="1"/>
  <c r="C62" i="2"/>
  <c r="W189" i="1"/>
  <c r="C65" i="2"/>
  <c r="W190" i="1"/>
  <c r="C90" i="2"/>
  <c r="D5" i="2"/>
  <c r="W191" i="1"/>
  <c r="C50" i="2"/>
  <c r="B9" i="4"/>
  <c r="B77" i="2"/>
  <c r="B3" i="2"/>
  <c r="B19" i="2"/>
  <c r="B15" i="2"/>
  <c r="B14" i="2"/>
  <c r="B52" i="2"/>
  <c r="B51" i="2"/>
  <c r="B43" i="2"/>
  <c r="B28" i="2"/>
  <c r="B24" i="2"/>
  <c r="B79" i="2"/>
  <c r="B72" i="2"/>
  <c r="B95" i="2"/>
  <c r="B20" i="2"/>
  <c r="B25" i="2"/>
  <c r="B18" i="2"/>
  <c r="B30" i="2"/>
  <c r="B10" i="2"/>
  <c r="B32" i="2"/>
  <c r="B5" i="2"/>
  <c r="B26" i="2"/>
  <c r="B54" i="2"/>
  <c r="B59" i="2"/>
  <c r="B91" i="2"/>
  <c r="B107" i="2"/>
  <c r="B106" i="2"/>
  <c r="B111" i="2"/>
  <c r="B22" i="2"/>
  <c r="B53" i="2"/>
  <c r="B49" i="2"/>
  <c r="B92" i="2"/>
  <c r="B41" i="2"/>
  <c r="B85" i="2"/>
  <c r="B66" i="2"/>
  <c r="B56" i="2"/>
  <c r="B89" i="2"/>
  <c r="B63" i="2"/>
  <c r="B48" i="2"/>
  <c r="B71" i="2"/>
  <c r="B75" i="2"/>
  <c r="B40" i="2"/>
  <c r="B61" i="2"/>
  <c r="B67" i="2"/>
  <c r="B57" i="2"/>
  <c r="B58" i="2"/>
  <c r="B31" i="2"/>
  <c r="B38" i="2"/>
  <c r="B84" i="2"/>
  <c r="B70" i="2"/>
  <c r="B82" i="2"/>
  <c r="B104" i="2"/>
  <c r="B108" i="2"/>
  <c r="B110" i="2"/>
  <c r="B109" i="2"/>
  <c r="B112" i="2"/>
  <c r="B17" i="2"/>
  <c r="B23" i="2"/>
  <c r="B34" i="2"/>
  <c r="B47" i="2"/>
  <c r="B83" i="2"/>
  <c r="B69" i="2"/>
  <c r="B76" i="2"/>
  <c r="B44" i="2"/>
  <c r="B78" i="2"/>
  <c r="B74" i="2"/>
  <c r="B93" i="2"/>
  <c r="B36" i="2"/>
  <c r="B88" i="2"/>
  <c r="B101" i="2"/>
  <c r="B103" i="2"/>
  <c r="B100" i="2"/>
  <c r="B35" i="2"/>
  <c r="B96" i="2"/>
  <c r="B97" i="2"/>
  <c r="B99" i="2"/>
  <c r="B55" i="2"/>
  <c r="B87" i="2"/>
  <c r="B98" i="2"/>
  <c r="B94" i="2"/>
  <c r="B27" i="2"/>
  <c r="B42" i="2"/>
  <c r="B86" i="2"/>
  <c r="B68" i="2"/>
  <c r="B102" i="2"/>
  <c r="B90" i="2"/>
  <c r="B50" i="2"/>
  <c r="F168" i="1"/>
  <c r="U192" i="1"/>
  <c r="T192" i="1"/>
  <c r="S192" i="1"/>
  <c r="R192" i="1"/>
  <c r="Q192" i="1"/>
  <c r="P192" i="1"/>
  <c r="O192" i="1"/>
  <c r="N192" i="1"/>
  <c r="M192" i="1"/>
  <c r="K192" i="1"/>
  <c r="J192" i="1"/>
  <c r="I192" i="1"/>
  <c r="H192" i="1"/>
  <c r="G192" i="1"/>
  <c r="F192" i="1"/>
  <c r="E192" i="1"/>
  <c r="D192" i="1"/>
  <c r="C192" i="1"/>
  <c r="B188" i="1"/>
  <c r="B189" i="1"/>
  <c r="B190" i="1"/>
  <c r="B191" i="1"/>
  <c r="B192" i="1"/>
  <c r="U176" i="1"/>
  <c r="T176" i="1"/>
  <c r="S176" i="1"/>
  <c r="R176" i="1"/>
  <c r="Q176" i="1"/>
  <c r="P176" i="1"/>
  <c r="O176" i="1"/>
  <c r="N176" i="1"/>
  <c r="M176" i="1"/>
  <c r="K176" i="1"/>
  <c r="J176" i="1"/>
  <c r="I176" i="1"/>
  <c r="H176" i="1"/>
  <c r="G176" i="1"/>
  <c r="F176" i="1"/>
  <c r="E176" i="1"/>
  <c r="D176" i="1"/>
  <c r="C176" i="1"/>
  <c r="B172" i="1"/>
  <c r="B173" i="1"/>
  <c r="B174" i="1"/>
  <c r="B175" i="1"/>
  <c r="B176" i="1"/>
  <c r="U160" i="1"/>
  <c r="T160" i="1"/>
  <c r="S160" i="1"/>
  <c r="R160" i="1"/>
  <c r="Q160" i="1"/>
  <c r="P160" i="1"/>
  <c r="O160" i="1"/>
  <c r="N160" i="1"/>
  <c r="M160" i="1"/>
  <c r="V160" i="1"/>
  <c r="K160" i="1"/>
  <c r="J160" i="1"/>
  <c r="I160" i="1"/>
  <c r="H160" i="1"/>
  <c r="G160" i="1"/>
  <c r="F160" i="1"/>
  <c r="E160" i="1"/>
  <c r="D160" i="1"/>
  <c r="L160" i="1"/>
  <c r="W160" i="1"/>
  <c r="C160" i="1"/>
  <c r="B156" i="1"/>
  <c r="B157" i="1"/>
  <c r="B158" i="1"/>
  <c r="B159" i="1"/>
  <c r="B160" i="1"/>
  <c r="U95" i="1"/>
  <c r="T95" i="1"/>
  <c r="S95" i="1"/>
  <c r="R95" i="1"/>
  <c r="Q95" i="1"/>
  <c r="P95" i="1"/>
  <c r="O95" i="1"/>
  <c r="N95" i="1"/>
  <c r="M95" i="1"/>
  <c r="K95" i="1"/>
  <c r="J95" i="1"/>
  <c r="I95" i="1"/>
  <c r="H95" i="1"/>
  <c r="G95" i="1"/>
  <c r="F95" i="1"/>
  <c r="E95" i="1"/>
  <c r="D95" i="1"/>
  <c r="C95" i="1"/>
  <c r="B91" i="1"/>
  <c r="B92" i="1"/>
  <c r="B93" i="1"/>
  <c r="B94" i="1"/>
  <c r="B95" i="1"/>
  <c r="B67" i="1"/>
  <c r="B69" i="1"/>
  <c r="B70" i="1"/>
  <c r="B71" i="1"/>
  <c r="B59" i="1"/>
  <c r="B60" i="1"/>
  <c r="U128" i="1"/>
  <c r="T128" i="1"/>
  <c r="S128" i="1"/>
  <c r="R128" i="1"/>
  <c r="Q128" i="1"/>
  <c r="P128" i="1"/>
  <c r="O128" i="1"/>
  <c r="N128" i="1"/>
  <c r="M128" i="1"/>
  <c r="K128" i="1"/>
  <c r="J128" i="1"/>
  <c r="I128" i="1"/>
  <c r="H128" i="1"/>
  <c r="G128" i="1"/>
  <c r="F128" i="1"/>
  <c r="E128" i="1"/>
  <c r="D128" i="1"/>
  <c r="L128" i="1"/>
  <c r="C128" i="1"/>
  <c r="B124" i="1"/>
  <c r="B125" i="1"/>
  <c r="B126" i="1"/>
  <c r="B127" i="1"/>
  <c r="B128" i="1"/>
  <c r="B132" i="1"/>
  <c r="B133" i="1"/>
  <c r="U55" i="1"/>
  <c r="T55" i="1"/>
  <c r="S55" i="1"/>
  <c r="R55" i="1"/>
  <c r="Q55" i="1"/>
  <c r="P55" i="1"/>
  <c r="O55" i="1"/>
  <c r="N55" i="1"/>
  <c r="M55" i="1"/>
  <c r="K55" i="1"/>
  <c r="J55" i="1"/>
  <c r="I55" i="1"/>
  <c r="H55" i="1"/>
  <c r="G55" i="1"/>
  <c r="F55" i="1"/>
  <c r="E55" i="1"/>
  <c r="D55" i="1"/>
  <c r="C55" i="1"/>
  <c r="B51" i="1"/>
  <c r="B52" i="1"/>
  <c r="B53" i="1"/>
  <c r="B54" i="1"/>
  <c r="B55" i="1"/>
  <c r="C31" i="1"/>
  <c r="D31" i="1"/>
  <c r="E31" i="1"/>
  <c r="F31" i="1"/>
  <c r="G31" i="1"/>
  <c r="H31" i="1"/>
  <c r="I31" i="1"/>
  <c r="W28" i="1"/>
  <c r="AD223" i="1"/>
  <c r="W29" i="1"/>
  <c r="AD330" i="1"/>
  <c r="W30" i="1"/>
  <c r="J31" i="1"/>
  <c r="K31" i="1"/>
  <c r="M31" i="1"/>
  <c r="N31" i="1"/>
  <c r="O31" i="1"/>
  <c r="P31" i="1"/>
  <c r="Q31" i="1"/>
  <c r="R31" i="1"/>
  <c r="S31" i="1"/>
  <c r="T31" i="1"/>
  <c r="U31" i="1"/>
  <c r="AH379" i="1"/>
  <c r="AC379" i="1"/>
  <c r="AA379" i="1"/>
  <c r="AH378" i="1"/>
  <c r="C208" i="1"/>
  <c r="D208" i="1"/>
  <c r="E208" i="1"/>
  <c r="F208" i="1"/>
  <c r="G208" i="1"/>
  <c r="H208" i="1"/>
  <c r="I208" i="1"/>
  <c r="J208" i="1"/>
  <c r="K208" i="1"/>
  <c r="M208" i="1"/>
  <c r="N208" i="1"/>
  <c r="O208" i="1"/>
  <c r="P208" i="1"/>
  <c r="Q208" i="1"/>
  <c r="R208" i="1"/>
  <c r="S208" i="1"/>
  <c r="T208" i="1"/>
  <c r="U208" i="1"/>
  <c r="AA378" i="1"/>
  <c r="AH377" i="1"/>
  <c r="AB377" i="1"/>
  <c r="AA377" i="1"/>
  <c r="AH376" i="1"/>
  <c r="AB376" i="1"/>
  <c r="AA376" i="1"/>
  <c r="AH375" i="1"/>
  <c r="AA375" i="1"/>
  <c r="AH374" i="1"/>
  <c r="AJ359" i="1"/>
  <c r="AA374" i="1"/>
  <c r="AH373" i="1"/>
  <c r="AC373" i="1"/>
  <c r="AB373" i="1"/>
  <c r="AA373" i="1"/>
  <c r="AH372" i="1"/>
  <c r="C184" i="1"/>
  <c r="D184" i="1"/>
  <c r="E184" i="1"/>
  <c r="G184" i="1"/>
  <c r="H184" i="1"/>
  <c r="I184" i="1"/>
  <c r="J184" i="1"/>
  <c r="K184" i="1"/>
  <c r="M184" i="1"/>
  <c r="N184" i="1"/>
  <c r="O184" i="1"/>
  <c r="P184" i="1"/>
  <c r="Q184" i="1"/>
  <c r="R184" i="1"/>
  <c r="S184" i="1"/>
  <c r="T184" i="1"/>
  <c r="U184" i="1"/>
  <c r="AC372" i="1"/>
  <c r="AB372" i="1"/>
  <c r="AA372" i="1"/>
  <c r="AH371" i="1"/>
  <c r="AC371" i="1"/>
  <c r="AB371" i="1"/>
  <c r="AA371" i="1"/>
  <c r="AH370" i="1"/>
  <c r="AC370" i="1"/>
  <c r="AB370" i="1"/>
  <c r="AA370" i="1"/>
  <c r="AH369" i="1"/>
  <c r="AC369" i="1"/>
  <c r="AB369" i="1"/>
  <c r="AA369" i="1"/>
  <c r="AH368" i="1"/>
  <c r="A227" i="1"/>
  <c r="AH231" i="1"/>
  <c r="AA368" i="1"/>
  <c r="AH367" i="1"/>
  <c r="AC367" i="1"/>
  <c r="AB367" i="1"/>
  <c r="AA367" i="1"/>
  <c r="AH366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P152" i="1"/>
  <c r="Q152" i="1"/>
  <c r="R152" i="1"/>
  <c r="S152" i="1"/>
  <c r="T152" i="1"/>
  <c r="U152" i="1"/>
  <c r="AC366" i="1"/>
  <c r="AB366" i="1"/>
  <c r="AA366" i="1"/>
  <c r="AH365" i="1"/>
  <c r="AC365" i="1"/>
  <c r="AB365" i="1"/>
  <c r="AA365" i="1"/>
  <c r="AH364" i="1"/>
  <c r="AC364" i="1"/>
  <c r="AB364" i="1"/>
  <c r="AA364" i="1"/>
  <c r="AH363" i="1"/>
  <c r="AC363" i="1"/>
  <c r="AB363" i="1"/>
  <c r="AA363" i="1"/>
  <c r="AH362" i="1"/>
  <c r="AA362" i="1"/>
  <c r="AA306" i="1"/>
  <c r="AH277" i="1"/>
  <c r="AA211" i="1"/>
  <c r="AA212" i="1"/>
  <c r="AA213" i="1"/>
  <c r="AA214" i="1"/>
  <c r="AA215" i="1"/>
  <c r="AA216" i="1"/>
  <c r="AA217" i="1"/>
  <c r="AA218" i="1"/>
  <c r="AA219" i="1"/>
  <c r="AA220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D240" i="1"/>
  <c r="AA241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E263" i="1"/>
  <c r="AA264" i="1"/>
  <c r="AA265" i="1"/>
  <c r="AD265" i="1"/>
  <c r="AA266" i="1"/>
  <c r="AE266" i="1"/>
  <c r="AA267" i="1"/>
  <c r="AA268" i="1"/>
  <c r="AA269" i="1"/>
  <c r="AA270" i="1"/>
  <c r="AA276" i="1"/>
  <c r="AA277" i="1"/>
  <c r="AA278" i="1"/>
  <c r="AA279" i="1"/>
  <c r="AA280" i="1"/>
  <c r="AA281" i="1"/>
  <c r="AA282" i="1"/>
  <c r="AA283" i="1"/>
  <c r="AH254" i="1"/>
  <c r="AA284" i="1"/>
  <c r="AH255" i="1"/>
  <c r="AA285" i="1"/>
  <c r="AH256" i="1"/>
  <c r="AA286" i="1"/>
  <c r="AH257" i="1"/>
  <c r="AA287" i="1"/>
  <c r="AH258" i="1"/>
  <c r="AA288" i="1"/>
  <c r="AH259" i="1"/>
  <c r="AC288" i="1"/>
  <c r="AJ259" i="1"/>
  <c r="AA289" i="1"/>
  <c r="AH260" i="1"/>
  <c r="AB289" i="1"/>
  <c r="AI260" i="1"/>
  <c r="AA290" i="1"/>
  <c r="AB290" i="1"/>
  <c r="AI261" i="1"/>
  <c r="AA291" i="1"/>
  <c r="AH262" i="1"/>
  <c r="AA292" i="1"/>
  <c r="AA293" i="1"/>
  <c r="AA294" i="1"/>
  <c r="AA295" i="1"/>
  <c r="AH266" i="1"/>
  <c r="AA296" i="1"/>
  <c r="AH267" i="1"/>
  <c r="AA297" i="1"/>
  <c r="AH268" i="1"/>
  <c r="AA298" i="1"/>
  <c r="AA299" i="1"/>
  <c r="AH270" i="1"/>
  <c r="AA310" i="1"/>
  <c r="AH281" i="1"/>
  <c r="AA309" i="1"/>
  <c r="AH280" i="1"/>
  <c r="AA308" i="1"/>
  <c r="AH279" i="1"/>
  <c r="AA307" i="1"/>
  <c r="AH278" i="1"/>
  <c r="AC310" i="1"/>
  <c r="AJ281" i="1"/>
  <c r="AB310" i="1"/>
  <c r="AI281" i="1"/>
  <c r="B212" i="1"/>
  <c r="B213" i="1"/>
  <c r="B214" i="1"/>
  <c r="B215" i="1"/>
  <c r="B216" i="1"/>
  <c r="AC309" i="1"/>
  <c r="AJ280" i="1"/>
  <c r="AB309" i="1"/>
  <c r="AI280" i="1"/>
  <c r="AC308" i="1"/>
  <c r="AJ279" i="1"/>
  <c r="AB308" i="1"/>
  <c r="AI279" i="1"/>
  <c r="AC307" i="1"/>
  <c r="AJ278" i="1"/>
  <c r="AB307" i="1"/>
  <c r="AI278" i="1"/>
  <c r="AC306" i="1"/>
  <c r="AJ277" i="1"/>
  <c r="AB306" i="1"/>
  <c r="AI277" i="1"/>
  <c r="Z306" i="1"/>
  <c r="AG277" i="1"/>
  <c r="AA221" i="1"/>
  <c r="AA222" i="1"/>
  <c r="AA223" i="1"/>
  <c r="AA224" i="1"/>
  <c r="AA225" i="1"/>
  <c r="AA242" i="1"/>
  <c r="AA271" i="1"/>
  <c r="AA272" i="1"/>
  <c r="AA273" i="1"/>
  <c r="AA274" i="1"/>
  <c r="AA275" i="1"/>
  <c r="AA300" i="1"/>
  <c r="AH271" i="1"/>
  <c r="AB300" i="1"/>
  <c r="AI271" i="1"/>
  <c r="AA301" i="1"/>
  <c r="AH272" i="1"/>
  <c r="AA302" i="1"/>
  <c r="AH273" i="1"/>
  <c r="AA303" i="1"/>
  <c r="AH274" i="1"/>
  <c r="AA304" i="1"/>
  <c r="AA305" i="1"/>
  <c r="AH276" i="1"/>
  <c r="AB305" i="1"/>
  <c r="AI276" i="1"/>
  <c r="B204" i="1"/>
  <c r="B205" i="1"/>
  <c r="B206" i="1"/>
  <c r="AC304" i="1"/>
  <c r="AJ275" i="1"/>
  <c r="AB304" i="1"/>
  <c r="AI275" i="1"/>
  <c r="AC303" i="1"/>
  <c r="AJ274" i="1"/>
  <c r="AB303" i="1"/>
  <c r="AI274" i="1"/>
  <c r="AB302" i="1"/>
  <c r="AI273" i="1"/>
  <c r="AC301" i="1"/>
  <c r="AJ272" i="1"/>
  <c r="Z301" i="1"/>
  <c r="AG272" i="1"/>
  <c r="AC300" i="1"/>
  <c r="AJ271" i="1"/>
  <c r="B197" i="1"/>
  <c r="B198" i="1"/>
  <c r="AC299" i="1"/>
  <c r="AJ270" i="1"/>
  <c r="AC298" i="1"/>
  <c r="AJ269" i="1"/>
  <c r="AB298" i="1"/>
  <c r="AI269" i="1"/>
  <c r="AH269" i="1"/>
  <c r="AC297" i="1"/>
  <c r="AJ268" i="1"/>
  <c r="AC296" i="1"/>
  <c r="AJ267" i="1"/>
  <c r="Z296" i="1"/>
  <c r="AG267" i="1"/>
  <c r="AC295" i="1"/>
  <c r="AJ266" i="1"/>
  <c r="AB295" i="1"/>
  <c r="AI266" i="1"/>
  <c r="B180" i="1"/>
  <c r="Z292" i="1"/>
  <c r="AG263" i="1"/>
  <c r="AC294" i="1"/>
  <c r="AJ265" i="1"/>
  <c r="AB294" i="1"/>
  <c r="AI265" i="1"/>
  <c r="AH265" i="1"/>
  <c r="AC293" i="1"/>
  <c r="AJ264" i="1"/>
  <c r="AB293" i="1"/>
  <c r="AI264" i="1"/>
  <c r="AH264" i="1"/>
  <c r="AC292" i="1"/>
  <c r="AJ263" i="1"/>
  <c r="AB292" i="1"/>
  <c r="AI263" i="1"/>
  <c r="AH263" i="1"/>
  <c r="AC291" i="1"/>
  <c r="AJ262" i="1"/>
  <c r="AB291" i="1"/>
  <c r="AI262" i="1"/>
  <c r="Z291" i="1"/>
  <c r="AG262" i="1"/>
  <c r="AH261" i="1"/>
  <c r="B165" i="1"/>
  <c r="AC289" i="1"/>
  <c r="AJ260" i="1"/>
  <c r="AB288" i="1"/>
  <c r="AI259" i="1"/>
  <c r="AC287" i="1"/>
  <c r="AJ258" i="1"/>
  <c r="AB287" i="1"/>
  <c r="AI258" i="1"/>
  <c r="AC286" i="1"/>
  <c r="AJ257" i="1"/>
  <c r="AB286" i="1"/>
  <c r="AI257" i="1"/>
  <c r="Z286" i="1"/>
  <c r="AG257" i="1"/>
  <c r="AC285" i="1"/>
  <c r="AJ256" i="1"/>
  <c r="AB285" i="1"/>
  <c r="AI256" i="1"/>
  <c r="B148" i="1"/>
  <c r="Z282" i="1"/>
  <c r="AC284" i="1"/>
  <c r="AJ255" i="1"/>
  <c r="AB284" i="1"/>
  <c r="AI255" i="1"/>
  <c r="AC283" i="1"/>
  <c r="AJ254" i="1"/>
  <c r="AB283" i="1"/>
  <c r="AI254" i="1"/>
  <c r="C216" i="1"/>
  <c r="D216" i="1"/>
  <c r="E216" i="1"/>
  <c r="F216" i="1"/>
  <c r="G216" i="1"/>
  <c r="H216" i="1"/>
  <c r="I216" i="1"/>
  <c r="J216" i="1"/>
  <c r="K216" i="1"/>
  <c r="M216" i="1"/>
  <c r="N216" i="1"/>
  <c r="O216" i="1"/>
  <c r="P216" i="1"/>
  <c r="Q216" i="1"/>
  <c r="R216" i="1"/>
  <c r="S216" i="1"/>
  <c r="T216" i="1"/>
  <c r="U216" i="1"/>
  <c r="AJ379" i="1"/>
  <c r="AI379" i="1"/>
  <c r="AJ378" i="1"/>
  <c r="AI378" i="1"/>
  <c r="AJ377" i="1"/>
  <c r="AI377" i="1"/>
  <c r="AJ376" i="1"/>
  <c r="AI376" i="1"/>
  <c r="AJ375" i="1"/>
  <c r="AI375" i="1"/>
  <c r="C200" i="1"/>
  <c r="D200" i="1"/>
  <c r="E200" i="1"/>
  <c r="F200" i="1"/>
  <c r="G200" i="1"/>
  <c r="H200" i="1"/>
  <c r="I200" i="1"/>
  <c r="J200" i="1"/>
  <c r="K200" i="1"/>
  <c r="M200" i="1"/>
  <c r="N200" i="1"/>
  <c r="O200" i="1"/>
  <c r="P200" i="1"/>
  <c r="Q200" i="1"/>
  <c r="R200" i="1"/>
  <c r="S200" i="1"/>
  <c r="T200" i="1"/>
  <c r="U200" i="1"/>
  <c r="AJ373" i="1"/>
  <c r="AJ372" i="1"/>
  <c r="AJ371" i="1"/>
  <c r="AI371" i="1"/>
  <c r="AJ370" i="1"/>
  <c r="AJ369" i="1"/>
  <c r="C168" i="1"/>
  <c r="D168" i="1"/>
  <c r="E168" i="1"/>
  <c r="G168" i="1"/>
  <c r="H168" i="1"/>
  <c r="I168" i="1"/>
  <c r="J168" i="1"/>
  <c r="K168" i="1"/>
  <c r="M168" i="1"/>
  <c r="N168" i="1"/>
  <c r="O168" i="1"/>
  <c r="P168" i="1"/>
  <c r="Q168" i="1"/>
  <c r="R168" i="1"/>
  <c r="S168" i="1"/>
  <c r="T168" i="1"/>
  <c r="U168" i="1"/>
  <c r="AJ367" i="1"/>
  <c r="AI367" i="1"/>
  <c r="AJ366" i="1"/>
  <c r="AI366" i="1"/>
  <c r="AJ365" i="1"/>
  <c r="AI365" i="1"/>
  <c r="AJ364" i="1"/>
  <c r="AI364" i="1"/>
  <c r="AJ363" i="1"/>
  <c r="AI363" i="1"/>
  <c r="AC282" i="1"/>
  <c r="AB282" i="1"/>
  <c r="A243" i="1"/>
  <c r="AH248" i="1"/>
  <c r="A232" i="1"/>
  <c r="AH236" i="1"/>
  <c r="A231" i="1"/>
  <c r="AH235" i="1"/>
  <c r="A230" i="1"/>
  <c r="AH234" i="1"/>
  <c r="A229" i="1"/>
  <c r="AH233" i="1"/>
  <c r="A228" i="1"/>
  <c r="AH232" i="1"/>
  <c r="A233" i="1"/>
  <c r="AH237" i="1"/>
  <c r="A234" i="1"/>
  <c r="AH238" i="1"/>
  <c r="A235" i="1"/>
  <c r="AH239" i="1"/>
  <c r="A236" i="1"/>
  <c r="AH240" i="1"/>
  <c r="A237" i="1"/>
  <c r="AH241" i="1"/>
  <c r="A238" i="1"/>
  <c r="AH242" i="1"/>
  <c r="A239" i="1"/>
  <c r="AH243" i="1"/>
  <c r="A240" i="1"/>
  <c r="A241" i="1"/>
  <c r="AH245" i="1"/>
  <c r="A242" i="1"/>
  <c r="AH247" i="1"/>
  <c r="A244" i="1"/>
  <c r="AH249" i="1"/>
  <c r="A245" i="1"/>
  <c r="AH250" i="1"/>
  <c r="A246" i="1"/>
  <c r="B246" i="1"/>
  <c r="AI246" i="1"/>
  <c r="S220" i="1"/>
  <c r="AK216" i="1"/>
  <c r="R220" i="1"/>
  <c r="AK217" i="1"/>
  <c r="AL217" i="1"/>
  <c r="P220" i="1"/>
  <c r="AK221" i="1"/>
  <c r="N220" i="1"/>
  <c r="AK226" i="1"/>
  <c r="D220" i="1"/>
  <c r="AK225" i="1"/>
  <c r="F220" i="1"/>
  <c r="AK222" i="1"/>
  <c r="AL222" i="1"/>
  <c r="H220" i="1"/>
  <c r="AK218" i="1"/>
  <c r="I220" i="1"/>
  <c r="AK215" i="1"/>
  <c r="J220" i="1"/>
  <c r="AK213" i="1"/>
  <c r="AH244" i="1"/>
  <c r="C7" i="1"/>
  <c r="C144" i="1"/>
  <c r="D144" i="1"/>
  <c r="E144" i="1"/>
  <c r="F144" i="1"/>
  <c r="G144" i="1"/>
  <c r="H144" i="1"/>
  <c r="I144" i="1"/>
  <c r="J144" i="1"/>
  <c r="K144" i="1"/>
  <c r="M144" i="1"/>
  <c r="N144" i="1"/>
  <c r="O144" i="1"/>
  <c r="P144" i="1"/>
  <c r="Q144" i="1"/>
  <c r="R144" i="1"/>
  <c r="S144" i="1"/>
  <c r="T144" i="1"/>
  <c r="U144" i="1"/>
  <c r="B140" i="1"/>
  <c r="B141" i="1"/>
  <c r="B142" i="1"/>
  <c r="C136" i="1"/>
  <c r="D136" i="1"/>
  <c r="E136" i="1"/>
  <c r="F136" i="1"/>
  <c r="G136" i="1"/>
  <c r="H136" i="1"/>
  <c r="I136" i="1"/>
  <c r="J136" i="1"/>
  <c r="K136" i="1"/>
  <c r="M136" i="1"/>
  <c r="N136" i="1"/>
  <c r="O136" i="1"/>
  <c r="P136" i="1"/>
  <c r="Q136" i="1"/>
  <c r="R136" i="1"/>
  <c r="S136" i="1"/>
  <c r="T136" i="1"/>
  <c r="U136" i="1"/>
  <c r="C120" i="1"/>
  <c r="D120" i="1"/>
  <c r="E120" i="1"/>
  <c r="F120" i="1"/>
  <c r="G120" i="1"/>
  <c r="H120" i="1"/>
  <c r="I120" i="1"/>
  <c r="J120" i="1"/>
  <c r="K120" i="1"/>
  <c r="M120" i="1"/>
  <c r="N120" i="1"/>
  <c r="O120" i="1"/>
  <c r="P120" i="1"/>
  <c r="Q120" i="1"/>
  <c r="R120" i="1"/>
  <c r="S120" i="1"/>
  <c r="T120" i="1"/>
  <c r="U120" i="1"/>
  <c r="B116" i="1"/>
  <c r="C111" i="1"/>
  <c r="D111" i="1"/>
  <c r="E111" i="1"/>
  <c r="F111" i="1"/>
  <c r="G111" i="1"/>
  <c r="H111" i="1"/>
  <c r="I111" i="1"/>
  <c r="J111" i="1"/>
  <c r="K111" i="1"/>
  <c r="B107" i="1"/>
  <c r="Z257" i="1"/>
  <c r="C103" i="1"/>
  <c r="D103" i="1"/>
  <c r="E103" i="1"/>
  <c r="F103" i="1"/>
  <c r="G103" i="1"/>
  <c r="H103" i="1"/>
  <c r="I103" i="1"/>
  <c r="J103" i="1"/>
  <c r="K103" i="1"/>
  <c r="M103" i="1"/>
  <c r="O103" i="1"/>
  <c r="P103" i="1"/>
  <c r="Q103" i="1"/>
  <c r="R103" i="1"/>
  <c r="S103" i="1"/>
  <c r="T103" i="1"/>
  <c r="U103" i="1"/>
  <c r="B99" i="1"/>
  <c r="B100" i="1"/>
  <c r="C87" i="1"/>
  <c r="D87" i="1"/>
  <c r="E87" i="1"/>
  <c r="F87" i="1"/>
  <c r="G87" i="1"/>
  <c r="H87" i="1"/>
  <c r="I87" i="1"/>
  <c r="J87" i="1"/>
  <c r="K87" i="1"/>
  <c r="M87" i="1"/>
  <c r="N87" i="1"/>
  <c r="O87" i="1"/>
  <c r="P87" i="1"/>
  <c r="Q87" i="1"/>
  <c r="R87" i="1"/>
  <c r="S87" i="1"/>
  <c r="T87" i="1"/>
  <c r="U87" i="1"/>
  <c r="B83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R79" i="1"/>
  <c r="S79" i="1"/>
  <c r="T79" i="1"/>
  <c r="U79" i="1"/>
  <c r="B75" i="1"/>
  <c r="B76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R47" i="1"/>
  <c r="S47" i="1"/>
  <c r="T47" i="1"/>
  <c r="U47" i="1"/>
  <c r="B43" i="1"/>
  <c r="Z231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B35" i="1"/>
  <c r="B36" i="1"/>
  <c r="B37" i="1"/>
  <c r="B38" i="1"/>
  <c r="B39" i="1"/>
  <c r="B27" i="1"/>
  <c r="B28" i="1"/>
  <c r="B29" i="1"/>
  <c r="B30" i="1"/>
  <c r="B31" i="1"/>
  <c r="U23" i="1"/>
  <c r="T23" i="1"/>
  <c r="S23" i="1"/>
  <c r="R23" i="1"/>
  <c r="Q23" i="1"/>
  <c r="P23" i="1"/>
  <c r="O23" i="1"/>
  <c r="N23" i="1"/>
  <c r="V23" i="1"/>
  <c r="M23" i="1"/>
  <c r="C23" i="1"/>
  <c r="D23" i="1"/>
  <c r="E23" i="1"/>
  <c r="F23" i="1"/>
  <c r="G23" i="1"/>
  <c r="H23" i="1"/>
  <c r="I23" i="1"/>
  <c r="J23" i="1"/>
  <c r="K23" i="1"/>
  <c r="B19" i="1"/>
  <c r="B20" i="1"/>
  <c r="B22" i="1"/>
  <c r="B23" i="1"/>
  <c r="U15" i="1"/>
  <c r="T15" i="1"/>
  <c r="S15" i="1"/>
  <c r="R15" i="1"/>
  <c r="Q15" i="1"/>
  <c r="P15" i="1"/>
  <c r="O15" i="1"/>
  <c r="N15" i="1"/>
  <c r="M15" i="1"/>
  <c r="C15" i="1"/>
  <c r="D15" i="1"/>
  <c r="E15" i="1"/>
  <c r="F15" i="1"/>
  <c r="G15" i="1"/>
  <c r="H15" i="1"/>
  <c r="I15" i="1"/>
  <c r="J15" i="1"/>
  <c r="K15" i="1"/>
  <c r="B11" i="1"/>
  <c r="L8" i="1"/>
  <c r="AK337" i="1"/>
  <c r="AJ337" i="1"/>
  <c r="AI337" i="1"/>
  <c r="AH337" i="1"/>
  <c r="AH336" i="1"/>
  <c r="AJ335" i="1"/>
  <c r="AI335" i="1"/>
  <c r="AH335" i="1"/>
  <c r="AJ334" i="1"/>
  <c r="AI334" i="1"/>
  <c r="AH334" i="1"/>
  <c r="AJ333" i="1"/>
  <c r="AI333" i="1"/>
  <c r="AH333" i="1"/>
  <c r="AC337" i="1"/>
  <c r="AB337" i="1"/>
  <c r="AA337" i="1"/>
  <c r="AC336" i="1"/>
  <c r="AB336" i="1"/>
  <c r="AA336" i="1"/>
  <c r="AC335" i="1"/>
  <c r="AB335" i="1"/>
  <c r="AA335" i="1"/>
  <c r="AC334" i="1"/>
  <c r="AB334" i="1"/>
  <c r="AA334" i="1"/>
  <c r="AC333" i="1"/>
  <c r="AB333" i="1"/>
  <c r="AA333" i="1"/>
  <c r="AH332" i="1"/>
  <c r="AA332" i="1"/>
  <c r="AJ343" i="1"/>
  <c r="AH343" i="1"/>
  <c r="AC343" i="1"/>
  <c r="AB343" i="1"/>
  <c r="AA343" i="1"/>
  <c r="AJ342" i="1"/>
  <c r="AI342" i="1"/>
  <c r="AH342" i="1"/>
  <c r="AC342" i="1"/>
  <c r="AB342" i="1"/>
  <c r="AA342" i="1"/>
  <c r="AJ341" i="1"/>
  <c r="AI341" i="1"/>
  <c r="AH341" i="1"/>
  <c r="AC341" i="1"/>
  <c r="AB341" i="1"/>
  <c r="AA341" i="1"/>
  <c r="AJ340" i="1"/>
  <c r="AI340" i="1"/>
  <c r="AH340" i="1"/>
  <c r="AC340" i="1"/>
  <c r="AB340" i="1"/>
  <c r="AA340" i="1"/>
  <c r="AJ339" i="1"/>
  <c r="AI339" i="1"/>
  <c r="AH339" i="1"/>
  <c r="AC339" i="1"/>
  <c r="AB339" i="1"/>
  <c r="AA339" i="1"/>
  <c r="AH338" i="1"/>
  <c r="AA338" i="1"/>
  <c r="AC275" i="1"/>
  <c r="AC280" i="1"/>
  <c r="AC274" i="1"/>
  <c r="AC211" i="1"/>
  <c r="AC273" i="1"/>
  <c r="AC272" i="1"/>
  <c r="AC271" i="1"/>
  <c r="AC281" i="1"/>
  <c r="AC259" i="1"/>
  <c r="AC260" i="1"/>
  <c r="AC279" i="1"/>
  <c r="AC258" i="1"/>
  <c r="AC278" i="1"/>
  <c r="AC257" i="1"/>
  <c r="AC277" i="1"/>
  <c r="AC256" i="1"/>
  <c r="AC276" i="1"/>
  <c r="AC255" i="1"/>
  <c r="AC254" i="1"/>
  <c r="AC253" i="1"/>
  <c r="AC252" i="1"/>
  <c r="AC251" i="1"/>
  <c r="AB275" i="1"/>
  <c r="AB280" i="1"/>
  <c r="AB274" i="1"/>
  <c r="AB211" i="1"/>
  <c r="AB273" i="1"/>
  <c r="AB272" i="1"/>
  <c r="AB271" i="1"/>
  <c r="AB281" i="1"/>
  <c r="AB260" i="1"/>
  <c r="AB279" i="1"/>
  <c r="AB258" i="1"/>
  <c r="AB278" i="1"/>
  <c r="AB257" i="1"/>
  <c r="AB277" i="1"/>
  <c r="AB256" i="1"/>
  <c r="AB276" i="1"/>
  <c r="AB255" i="1"/>
  <c r="AB254" i="1"/>
  <c r="AB253" i="1"/>
  <c r="AB252" i="1"/>
  <c r="AB251" i="1"/>
  <c r="Z211" i="1"/>
  <c r="Z272" i="1"/>
  <c r="Z271" i="1"/>
  <c r="Z281" i="1"/>
  <c r="Z256" i="1"/>
  <c r="Z276" i="1"/>
  <c r="Z251" i="1"/>
  <c r="AJ331" i="1"/>
  <c r="AI331" i="1"/>
  <c r="AH331" i="1"/>
  <c r="AJ330" i="1"/>
  <c r="AI330" i="1"/>
  <c r="AH330" i="1"/>
  <c r="AJ329" i="1"/>
  <c r="AI329" i="1"/>
  <c r="AH329" i="1"/>
  <c r="AJ328" i="1"/>
  <c r="AI328" i="1"/>
  <c r="AH328" i="1"/>
  <c r="AJ327" i="1"/>
  <c r="AI327" i="1"/>
  <c r="AH327" i="1"/>
  <c r="AC331" i="1"/>
  <c r="AB331" i="1"/>
  <c r="AA331" i="1"/>
  <c r="AC330" i="1"/>
  <c r="AB330" i="1"/>
  <c r="AA330" i="1"/>
  <c r="AC329" i="1"/>
  <c r="AB329" i="1"/>
  <c r="AA329" i="1"/>
  <c r="AC328" i="1"/>
  <c r="AB328" i="1"/>
  <c r="AA328" i="1"/>
  <c r="AC327" i="1"/>
  <c r="AB327" i="1"/>
  <c r="AA327" i="1"/>
  <c r="AH326" i="1"/>
  <c r="AA326" i="1"/>
  <c r="AC230" i="1"/>
  <c r="AC229" i="1"/>
  <c r="AC228" i="1"/>
  <c r="AC227" i="1"/>
  <c r="AC226" i="1"/>
  <c r="AC225" i="1"/>
  <c r="AC224" i="1"/>
  <c r="AC223" i="1"/>
  <c r="AC222" i="1"/>
  <c r="AC221" i="1"/>
  <c r="AB230" i="1"/>
  <c r="AB229" i="1"/>
  <c r="AB228" i="1"/>
  <c r="AB227" i="1"/>
  <c r="AB226" i="1"/>
  <c r="AB225" i="1"/>
  <c r="AB224" i="1"/>
  <c r="AB223" i="1"/>
  <c r="AB222" i="1"/>
  <c r="AB221" i="1"/>
  <c r="Z227" i="1"/>
  <c r="Z228" i="1"/>
  <c r="Z229" i="1"/>
  <c r="Z230" i="1"/>
  <c r="Z226" i="1"/>
  <c r="Z222" i="1"/>
  <c r="Z223" i="1"/>
  <c r="Z224" i="1"/>
  <c r="Z225" i="1"/>
  <c r="Z221" i="1"/>
  <c r="AC235" i="1"/>
  <c r="AC234" i="1"/>
  <c r="AC233" i="1"/>
  <c r="AC232" i="1"/>
  <c r="AC231" i="1"/>
  <c r="AC220" i="1"/>
  <c r="AC219" i="1"/>
  <c r="AC218" i="1"/>
  <c r="AC217" i="1"/>
  <c r="AC216" i="1"/>
  <c r="AB235" i="1"/>
  <c r="AB234" i="1"/>
  <c r="AB233" i="1"/>
  <c r="AB232" i="1"/>
  <c r="AB231" i="1"/>
  <c r="AB220" i="1"/>
  <c r="AB219" i="1"/>
  <c r="AB218" i="1"/>
  <c r="AB217" i="1"/>
  <c r="AB216" i="1"/>
  <c r="Z218" i="1"/>
  <c r="Z219" i="1"/>
  <c r="Z217" i="1"/>
  <c r="Z216" i="1"/>
  <c r="Z220" i="1"/>
  <c r="AJ322" i="1"/>
  <c r="AJ323" i="1"/>
  <c r="AJ324" i="1"/>
  <c r="AJ325" i="1"/>
  <c r="AJ321" i="1"/>
  <c r="AI325" i="1"/>
  <c r="AI324" i="1"/>
  <c r="AI323" i="1"/>
  <c r="AI322" i="1"/>
  <c r="AI321" i="1"/>
  <c r="AH325" i="1"/>
  <c r="AH324" i="1"/>
  <c r="AH323" i="1"/>
  <c r="AH322" i="1"/>
  <c r="AH321" i="1"/>
  <c r="AH320" i="1"/>
  <c r="AJ361" i="1"/>
  <c r="AI361" i="1"/>
  <c r="AH361" i="1"/>
  <c r="AJ360" i="1"/>
  <c r="AI360" i="1"/>
  <c r="AH360" i="1"/>
  <c r="AI359" i="1"/>
  <c r="AH359" i="1"/>
  <c r="AJ358" i="1"/>
  <c r="AI358" i="1"/>
  <c r="AH358" i="1"/>
  <c r="AJ357" i="1"/>
  <c r="AI357" i="1"/>
  <c r="AH357" i="1"/>
  <c r="AH356" i="1"/>
  <c r="AJ349" i="1"/>
  <c r="AI349" i="1"/>
  <c r="AH349" i="1"/>
  <c r="AJ348" i="1"/>
  <c r="AH348" i="1"/>
  <c r="AJ347" i="1"/>
  <c r="AI347" i="1"/>
  <c r="AH347" i="1"/>
  <c r="AJ346" i="1"/>
  <c r="AI346" i="1"/>
  <c r="AH346" i="1"/>
  <c r="AJ345" i="1"/>
  <c r="AI345" i="1"/>
  <c r="AH345" i="1"/>
  <c r="AH344" i="1"/>
  <c r="AC361" i="1"/>
  <c r="AB361" i="1"/>
  <c r="AA361" i="1"/>
  <c r="AC360" i="1"/>
  <c r="AB360" i="1"/>
  <c r="AA360" i="1"/>
  <c r="AC359" i="1"/>
  <c r="AB359" i="1"/>
  <c r="AA359" i="1"/>
  <c r="AC358" i="1"/>
  <c r="AB358" i="1"/>
  <c r="AA358" i="1"/>
  <c r="AC357" i="1"/>
  <c r="AB357" i="1"/>
  <c r="AA357" i="1"/>
  <c r="AA356" i="1"/>
  <c r="AB349" i="1"/>
  <c r="AA349" i="1"/>
  <c r="AC348" i="1"/>
  <c r="AB348" i="1"/>
  <c r="AA348" i="1"/>
  <c r="AC347" i="1"/>
  <c r="AB347" i="1"/>
  <c r="AA347" i="1"/>
  <c r="AC346" i="1"/>
  <c r="AB346" i="1"/>
  <c r="AA346" i="1"/>
  <c r="AC345" i="1"/>
  <c r="AB345" i="1"/>
  <c r="AA345" i="1"/>
  <c r="AA344" i="1"/>
  <c r="AJ355" i="1"/>
  <c r="AI355" i="1"/>
  <c r="AH355" i="1"/>
  <c r="AJ354" i="1"/>
  <c r="AI354" i="1"/>
  <c r="AH354" i="1"/>
  <c r="AJ353" i="1"/>
  <c r="AI353" i="1"/>
  <c r="AH353" i="1"/>
  <c r="AJ352" i="1"/>
  <c r="AI352" i="1"/>
  <c r="AH352" i="1"/>
  <c r="AJ351" i="1"/>
  <c r="AI351" i="1"/>
  <c r="AH351" i="1"/>
  <c r="AH350" i="1"/>
  <c r="AD355" i="1"/>
  <c r="AC355" i="1"/>
  <c r="AB355" i="1"/>
  <c r="AA355" i="1"/>
  <c r="AC354" i="1"/>
  <c r="AB354" i="1"/>
  <c r="AA354" i="1"/>
  <c r="AC353" i="1"/>
  <c r="AB353" i="1"/>
  <c r="AA353" i="1"/>
  <c r="AC352" i="1"/>
  <c r="AB352" i="1"/>
  <c r="AA352" i="1"/>
  <c r="AC351" i="1"/>
  <c r="AB351" i="1"/>
  <c r="AA351" i="1"/>
  <c r="AA350" i="1"/>
  <c r="V8" i="1"/>
  <c r="W8" i="1"/>
  <c r="Z207" i="1"/>
  <c r="Z208" i="1"/>
  <c r="AB213" i="1"/>
  <c r="AC213" i="1"/>
  <c r="AI227" i="1"/>
  <c r="AB214" i="1"/>
  <c r="AC214" i="1"/>
  <c r="AI225" i="1"/>
  <c r="AB215" i="1"/>
  <c r="AC215" i="1"/>
  <c r="AI228" i="1"/>
  <c r="AB238" i="1"/>
  <c r="AC238" i="1"/>
  <c r="AI215" i="1"/>
  <c r="AJ215" i="1"/>
  <c r="AB240" i="1"/>
  <c r="AC240" i="1"/>
  <c r="AI223" i="1"/>
  <c r="AJ223" i="1"/>
  <c r="AB242" i="1"/>
  <c r="AC242" i="1"/>
  <c r="AI224" i="1"/>
  <c r="AB244" i="1"/>
  <c r="AC244" i="1"/>
  <c r="AI216" i="1"/>
  <c r="AB245" i="1"/>
  <c r="AC245" i="1"/>
  <c r="AI221" i="1"/>
  <c r="AJ221" i="1"/>
  <c r="AB247" i="1"/>
  <c r="AC247" i="1"/>
  <c r="AI217" i="1"/>
  <c r="AJ217" i="1"/>
  <c r="AB248" i="1"/>
  <c r="AC248" i="1"/>
  <c r="AI219" i="1"/>
  <c r="AJ219" i="1"/>
  <c r="AB250" i="1"/>
  <c r="AC250" i="1"/>
  <c r="AI226" i="1"/>
  <c r="AJ226" i="1"/>
  <c r="AI222" i="1"/>
  <c r="AJ222" i="1"/>
  <c r="AI220" i="1"/>
  <c r="AI213" i="1"/>
  <c r="AJ213" i="1"/>
  <c r="AI218" i="1"/>
  <c r="AJ218" i="1"/>
  <c r="AI211" i="1"/>
  <c r="AJ211" i="1"/>
  <c r="AI212" i="1"/>
  <c r="AJ212" i="1"/>
  <c r="Z262" i="1"/>
  <c r="AB262" i="1"/>
  <c r="AC262" i="1"/>
  <c r="AI214" i="1"/>
  <c r="AB263" i="1"/>
  <c r="AC263" i="1"/>
  <c r="AB265" i="1"/>
  <c r="AC265" i="1"/>
  <c r="AB268" i="1"/>
  <c r="AC268" i="1"/>
  <c r="AB269" i="1"/>
  <c r="AC269" i="1"/>
  <c r="AB270" i="1"/>
  <c r="AC270" i="1"/>
  <c r="AB236" i="1"/>
  <c r="AC236" i="1"/>
  <c r="AB267" i="1"/>
  <c r="AC267" i="1"/>
  <c r="AB237" i="1"/>
  <c r="AC237" i="1"/>
  <c r="AB212" i="1"/>
  <c r="AC212" i="1"/>
  <c r="Z266" i="1"/>
  <c r="AB266" i="1"/>
  <c r="AC266" i="1"/>
  <c r="Z241" i="1"/>
  <c r="AB241" i="1"/>
  <c r="AC241" i="1"/>
  <c r="AB243" i="1"/>
  <c r="AC243" i="1"/>
  <c r="Z261" i="1"/>
  <c r="AB261" i="1"/>
  <c r="AC261" i="1"/>
  <c r="Z246" i="1"/>
  <c r="AB246" i="1"/>
  <c r="AC246" i="1"/>
  <c r="AB249" i="1"/>
  <c r="AC249" i="1"/>
  <c r="AB264" i="1"/>
  <c r="AC264" i="1"/>
  <c r="Z316" i="1"/>
  <c r="Z317" i="1"/>
  <c r="AA320" i="1"/>
  <c r="AA321" i="1"/>
  <c r="AB321" i="1"/>
  <c r="AC321" i="1"/>
  <c r="AA322" i="1"/>
  <c r="AB322" i="1"/>
  <c r="AC322" i="1"/>
  <c r="AA323" i="1"/>
  <c r="AB323" i="1"/>
  <c r="AC323" i="1"/>
  <c r="AA324" i="1"/>
  <c r="AB324" i="1"/>
  <c r="AC324" i="1"/>
  <c r="AA325" i="1"/>
  <c r="AC325" i="1"/>
  <c r="L176" i="1"/>
  <c r="AJ216" i="1"/>
  <c r="L95" i="1"/>
  <c r="L152" i="1"/>
  <c r="V200" i="1"/>
  <c r="L208" i="1"/>
  <c r="C220" i="1"/>
  <c r="AK228" i="1"/>
  <c r="L55" i="1"/>
  <c r="L144" i="1"/>
  <c r="AB379" i="1"/>
  <c r="AK352" i="1"/>
  <c r="AE354" i="1"/>
  <c r="AD351" i="1"/>
  <c r="AL336" i="1"/>
  <c r="AK321" i="1"/>
  <c r="AD322" i="1"/>
  <c r="Z263" i="1"/>
  <c r="AD373" i="1"/>
  <c r="AD261" i="1"/>
  <c r="AD216" i="1"/>
  <c r="Z287" i="1"/>
  <c r="AG258" i="1"/>
  <c r="AH275" i="1"/>
  <c r="AD263" i="1"/>
  <c r="AD353" i="1"/>
  <c r="AD262" i="1"/>
  <c r="AD352" i="1"/>
  <c r="AD264" i="1"/>
  <c r="AD354" i="1"/>
  <c r="AD225" i="1"/>
  <c r="AD331" i="1"/>
  <c r="B239" i="1"/>
  <c r="AE353" i="1"/>
  <c r="Z264" i="1"/>
  <c r="Z265" i="1"/>
  <c r="AI243" i="1"/>
  <c r="Z240" i="1"/>
  <c r="AE216" i="1"/>
  <c r="AE240" i="1"/>
  <c r="AE261" i="1"/>
  <c r="AE262" i="1"/>
  <c r="AE264" i="1"/>
  <c r="AE265" i="1"/>
  <c r="D239" i="1"/>
  <c r="AJ243" i="1"/>
  <c r="Z350" i="1"/>
  <c r="W215" i="1"/>
  <c r="W214" i="1"/>
  <c r="AK378" i="1"/>
  <c r="AD309" i="1"/>
  <c r="AK280" i="1"/>
  <c r="W213" i="1"/>
  <c r="W212" i="1"/>
  <c r="AD307" i="1"/>
  <c r="AK278" i="1"/>
  <c r="AK376" i="1"/>
  <c r="W211" i="1"/>
  <c r="Z307" i="1"/>
  <c r="AG278" i="1"/>
  <c r="W206" i="1"/>
  <c r="AD378" i="1"/>
  <c r="W199" i="1"/>
  <c r="W198" i="1"/>
  <c r="W197" i="1"/>
  <c r="W196" i="1"/>
  <c r="W195" i="1"/>
  <c r="Z297" i="1"/>
  <c r="AG268" i="1"/>
  <c r="C42" i="2"/>
  <c r="D42" i="2" s="1"/>
  <c r="V184" i="1"/>
  <c r="AD369" i="1"/>
  <c r="AD291" i="1"/>
  <c r="AK262" i="1"/>
  <c r="L184" i="1"/>
  <c r="W184" i="1"/>
  <c r="AE372" i="1"/>
  <c r="W174" i="1"/>
  <c r="C98" i="2"/>
  <c r="D98" i="2" s="1"/>
  <c r="W172" i="1"/>
  <c r="C55" i="2"/>
  <c r="W167" i="1"/>
  <c r="C97" i="2"/>
  <c r="D97" i="2" s="1"/>
  <c r="AK367" i="1"/>
  <c r="W166" i="1"/>
  <c r="D79" i="2"/>
  <c r="W165" i="1"/>
  <c r="AK364" i="1"/>
  <c r="W163" i="1"/>
  <c r="AK363" i="1"/>
  <c r="W158" i="1"/>
  <c r="C101" i="2"/>
  <c r="D101" i="2" s="1"/>
  <c r="W156" i="1"/>
  <c r="C36" i="2"/>
  <c r="D36" i="2" s="1"/>
  <c r="W151" i="1"/>
  <c r="AD285" i="1"/>
  <c r="W150" i="1"/>
  <c r="AD284" i="1"/>
  <c r="AK255" i="1"/>
  <c r="W149" i="1"/>
  <c r="C44" i="2"/>
  <c r="W148" i="1"/>
  <c r="C76" i="2"/>
  <c r="D76" i="2" s="1"/>
  <c r="W147" i="1"/>
  <c r="C69" i="2"/>
  <c r="D69" i="2" s="1"/>
  <c r="AD281" i="1"/>
  <c r="AD280" i="1"/>
  <c r="W142" i="1"/>
  <c r="AD279" i="1"/>
  <c r="AK360" i="1"/>
  <c r="W140" i="1"/>
  <c r="C23" i="2"/>
  <c r="D23" i="2" s="1"/>
  <c r="AD276" i="1"/>
  <c r="AE276" i="1"/>
  <c r="W110" i="1"/>
  <c r="AD260" i="1"/>
  <c r="C75" i="2"/>
  <c r="W108" i="1"/>
  <c r="AD258" i="1"/>
  <c r="W107" i="1"/>
  <c r="C48" i="2"/>
  <c r="D108" i="2"/>
  <c r="V111" i="1"/>
  <c r="W106" i="1"/>
  <c r="AK345" i="1"/>
  <c r="C109" i="2"/>
  <c r="D109" i="2" s="1"/>
  <c r="AD274" i="1"/>
  <c r="W126" i="1"/>
  <c r="C70" i="2"/>
  <c r="W124" i="1"/>
  <c r="C38" i="2"/>
  <c r="AC349" i="1"/>
  <c r="C89" i="2"/>
  <c r="D89" i="2" s="1"/>
  <c r="AD255" i="1"/>
  <c r="W101" i="1"/>
  <c r="AD348" i="1"/>
  <c r="W99" i="1"/>
  <c r="C85" i="2"/>
  <c r="D85" i="2" s="1"/>
  <c r="W94" i="1"/>
  <c r="C92" i="2"/>
  <c r="W93" i="1"/>
  <c r="C49" i="2"/>
  <c r="D49" i="2" s="1"/>
  <c r="W92" i="1"/>
  <c r="C53" i="2"/>
  <c r="D53" i="2" s="1"/>
  <c r="W91" i="1"/>
  <c r="C22" i="2"/>
  <c r="D22" i="2" s="1"/>
  <c r="C106" i="2"/>
  <c r="D106" i="2" s="1"/>
  <c r="D88" i="2"/>
  <c r="AK342" i="1"/>
  <c r="AD249" i="1"/>
  <c r="AD247" i="1"/>
  <c r="C26" i="2"/>
  <c r="D26" i="2" s="1"/>
  <c r="AD242" i="1"/>
  <c r="W69" i="1"/>
  <c r="C10" i="2"/>
  <c r="W67" i="1"/>
  <c r="C6" i="2"/>
  <c r="D6" i="2" s="1"/>
  <c r="D39" i="2"/>
  <c r="V71" i="1"/>
  <c r="W62" i="1"/>
  <c r="C30" i="2"/>
  <c r="D30" i="2" s="1"/>
  <c r="W60" i="1"/>
  <c r="C25" i="2"/>
  <c r="D25" i="2" s="1"/>
  <c r="W59" i="1"/>
  <c r="C20" i="2"/>
  <c r="D20" i="2" s="1"/>
  <c r="V63" i="1"/>
  <c r="L63" i="1"/>
  <c r="W58" i="1"/>
  <c r="C7" i="2"/>
  <c r="D7" i="2" s="1"/>
  <c r="W53" i="1"/>
  <c r="C72" i="2"/>
  <c r="D72" i="2" s="1"/>
  <c r="W51" i="1"/>
  <c r="C24" i="2"/>
  <c r="D24" i="2" s="1"/>
  <c r="W46" i="1"/>
  <c r="AD235" i="1"/>
  <c r="W44" i="1"/>
  <c r="AD233" i="1"/>
  <c r="W43" i="1"/>
  <c r="C12" i="2"/>
  <c r="D12" i="2" s="1"/>
  <c r="W42" i="1"/>
  <c r="AD333" i="1"/>
  <c r="W38" i="1"/>
  <c r="W37" i="1"/>
  <c r="AK330" i="1"/>
  <c r="W36" i="1"/>
  <c r="AD228" i="1"/>
  <c r="W35" i="1"/>
  <c r="W27" i="1"/>
  <c r="C77" i="2"/>
  <c r="D77" i="2" s="1"/>
  <c r="W20" i="1"/>
  <c r="AD219" i="1"/>
  <c r="W18" i="1"/>
  <c r="AK322" i="1"/>
  <c r="W13" i="1"/>
  <c r="C73" i="2"/>
  <c r="V15" i="1"/>
  <c r="Z298" i="1"/>
  <c r="AG269" i="1"/>
  <c r="Z308" i="1"/>
  <c r="AG279" i="1"/>
  <c r="Z236" i="1"/>
  <c r="L219" i="1"/>
  <c r="AK379" i="1"/>
  <c r="AD310" i="1"/>
  <c r="AK281" i="1"/>
  <c r="AD308" i="1"/>
  <c r="AK279" i="1"/>
  <c r="AK377" i="1"/>
  <c r="AK375" i="1"/>
  <c r="AD306" i="1"/>
  <c r="AK277" i="1"/>
  <c r="AK372" i="1"/>
  <c r="AD299" i="1"/>
  <c r="AK270" i="1"/>
  <c r="AD297" i="1"/>
  <c r="AK268" i="1"/>
  <c r="AK370" i="1"/>
  <c r="B62" i="1"/>
  <c r="Z237" i="1"/>
  <c r="Z309" i="1"/>
  <c r="AG280" i="1"/>
  <c r="AL377" i="1"/>
  <c r="Z310" i="1"/>
  <c r="AG281" i="1"/>
  <c r="AL216" i="1"/>
  <c r="AL218" i="1"/>
  <c r="AL226" i="1"/>
  <c r="AG374" i="1"/>
  <c r="Z232" i="1"/>
  <c r="AH246" i="1"/>
  <c r="L39" i="1"/>
  <c r="L79" i="1"/>
  <c r="B108" i="1"/>
  <c r="B109" i="1"/>
  <c r="Z259" i="1"/>
  <c r="B149" i="1"/>
  <c r="B150" i="1"/>
  <c r="Z284" i="1"/>
  <c r="AG255" i="1"/>
  <c r="V152" i="1"/>
  <c r="W152" i="1"/>
  <c r="AE366" i="1"/>
  <c r="V55" i="1"/>
  <c r="W55" i="1"/>
  <c r="V95" i="1"/>
  <c r="W95" i="1"/>
  <c r="V39" i="1"/>
  <c r="V168" i="1"/>
  <c r="AL378" i="1"/>
  <c r="L31" i="1"/>
  <c r="B117" i="1"/>
  <c r="B118" i="1"/>
  <c r="B119" i="1"/>
  <c r="Z267" i="1"/>
  <c r="C13" i="2"/>
  <c r="D13" i="2" s="1"/>
  <c r="D246" i="1"/>
  <c r="AJ246" i="1"/>
  <c r="Z258" i="1"/>
  <c r="Z268" i="1"/>
  <c r="AE306" i="1"/>
  <c r="AL277" i="1"/>
  <c r="AE307" i="1"/>
  <c r="AL278" i="1"/>
  <c r="AE308" i="1"/>
  <c r="AL279" i="1"/>
  <c r="AE309" i="1"/>
  <c r="AL280" i="1"/>
  <c r="AE310" i="1"/>
  <c r="AL281" i="1"/>
  <c r="Z253" i="1"/>
  <c r="Z252" i="1"/>
  <c r="Z243" i="1"/>
  <c r="B77" i="1"/>
  <c r="B78" i="1"/>
  <c r="Z245" i="1"/>
  <c r="Z254" i="1"/>
  <c r="B102" i="1"/>
  <c r="Z255" i="1"/>
  <c r="Z244" i="1"/>
  <c r="B103" i="1"/>
  <c r="Z288" i="1"/>
  <c r="AG259" i="1"/>
  <c r="B166" i="1"/>
  <c r="Z289" i="1"/>
  <c r="AG260" i="1"/>
  <c r="B151" i="1"/>
  <c r="Z283" i="1"/>
  <c r="AG254" i="1"/>
  <c r="Z278" i="1"/>
  <c r="Z277" i="1"/>
  <c r="B182" i="1"/>
  <c r="Z294" i="1"/>
  <c r="B183" i="1"/>
  <c r="Z295" i="1"/>
  <c r="AG266" i="1"/>
  <c r="Z293" i="1"/>
  <c r="AG264" i="1"/>
  <c r="Z279" i="1"/>
  <c r="B143" i="1"/>
  <c r="B144" i="1"/>
  <c r="D100" i="2"/>
  <c r="AD224" i="1"/>
  <c r="AD256" i="1"/>
  <c r="AD212" i="1"/>
  <c r="AE212" i="1"/>
  <c r="AD325" i="1"/>
  <c r="AD324" i="1"/>
  <c r="AD268" i="1"/>
  <c r="AK354" i="1"/>
  <c r="AD267" i="1"/>
  <c r="C17" i="2"/>
  <c r="D17" i="2" s="1"/>
  <c r="AD277" i="1"/>
  <c r="AD345" i="1"/>
  <c r="AD251" i="1"/>
  <c r="AE251" i="1"/>
  <c r="C107" i="2"/>
  <c r="AK341" i="1"/>
  <c r="AD246" i="1"/>
  <c r="AE247" i="1"/>
  <c r="AD287" i="1"/>
  <c r="AK258" i="1"/>
  <c r="AK366" i="1"/>
  <c r="AD371" i="1"/>
  <c r="C86" i="2"/>
  <c r="D86" i="2" s="1"/>
  <c r="AD370" i="1"/>
  <c r="AD231" i="1"/>
  <c r="AD243" i="1"/>
  <c r="C112" i="2"/>
  <c r="D112" i="2"/>
  <c r="AD273" i="1"/>
  <c r="C110" i="2"/>
  <c r="D110" i="2" s="1"/>
  <c r="AL220" i="1"/>
  <c r="AL221" i="1"/>
  <c r="AJ220" i="1"/>
  <c r="AD340" i="1"/>
  <c r="C81" i="2"/>
  <c r="D81" i="2" s="1"/>
  <c r="AL335" i="1"/>
  <c r="C4" i="4"/>
  <c r="B228" i="1"/>
  <c r="AI232" i="1"/>
  <c r="B134" i="1"/>
  <c r="Z273" i="1"/>
  <c r="B79" i="1"/>
  <c r="Z238" i="1"/>
  <c r="B63" i="1"/>
  <c r="Z239" i="1"/>
  <c r="W63" i="1"/>
  <c r="AK336" i="1"/>
  <c r="AI336" i="1"/>
  <c r="AB239" i="1"/>
  <c r="AK331" i="1"/>
  <c r="AD323" i="1"/>
  <c r="AD213" i="1"/>
  <c r="C45" i="2"/>
  <c r="D45" i="2" s="1"/>
  <c r="Z280" i="1"/>
  <c r="AG265" i="1"/>
  <c r="X213" i="1"/>
  <c r="AJ214" i="1"/>
  <c r="T220" i="1"/>
  <c r="AK214" i="1"/>
  <c r="AL214" i="1"/>
  <c r="AC376" i="1"/>
  <c r="AC302" i="1"/>
  <c r="AJ273" i="1"/>
  <c r="W204" i="1"/>
  <c r="AD302" i="1"/>
  <c r="AK273" i="1"/>
  <c r="AD296" i="1"/>
  <c r="AK267" i="1"/>
  <c r="AK369" i="1"/>
  <c r="Z235" i="1"/>
  <c r="B44" i="1"/>
  <c r="B45" i="1"/>
  <c r="Z242" i="1"/>
  <c r="Z247" i="1"/>
  <c r="B84" i="1"/>
  <c r="Z248" i="1"/>
  <c r="O220" i="1"/>
  <c r="AK224" i="1"/>
  <c r="AL224" i="1"/>
  <c r="AJ224" i="1"/>
  <c r="W203" i="1"/>
  <c r="C102" i="2"/>
  <c r="D102" i="2" s="1"/>
  <c r="AD295" i="1"/>
  <c r="AK266" i="1"/>
  <c r="AB259" i="1"/>
  <c r="AI348" i="1"/>
  <c r="AB299" i="1"/>
  <c r="AI270" i="1"/>
  <c r="AI372" i="1"/>
  <c r="AB297" i="1"/>
  <c r="AI268" i="1"/>
  <c r="AI370" i="1"/>
  <c r="Z302" i="1"/>
  <c r="AG273" i="1"/>
  <c r="V120" i="1"/>
  <c r="L200" i="1"/>
  <c r="AB301" i="1"/>
  <c r="AI272" i="1"/>
  <c r="V208" i="1"/>
  <c r="W208" i="1"/>
  <c r="AE378" i="1"/>
  <c r="V31" i="1"/>
  <c r="Z274" i="1"/>
  <c r="B135" i="1"/>
  <c r="AD239" i="1"/>
  <c r="AD301" i="1"/>
  <c r="AD375" i="1"/>
  <c r="AD376" i="1"/>
  <c r="AL225" i="1"/>
  <c r="B136" i="1"/>
  <c r="Z275" i="1"/>
  <c r="AK272" i="1"/>
  <c r="AD363" i="1"/>
  <c r="AD364" i="1"/>
  <c r="C78" i="2"/>
  <c r="D78" i="2" s="1"/>
  <c r="D92" i="2"/>
  <c r="AD366" i="1"/>
  <c r="X181" i="1"/>
  <c r="B242" i="1"/>
  <c r="AD290" i="1"/>
  <c r="AK261" i="1"/>
  <c r="AK365" i="1"/>
  <c r="AK358" i="1"/>
  <c r="AD361" i="1"/>
  <c r="AD272" i="1"/>
  <c r="AD358" i="1"/>
  <c r="X133" i="1"/>
  <c r="B234" i="1"/>
  <c r="AD271" i="1"/>
  <c r="C104" i="2"/>
  <c r="D104" i="2" s="1"/>
  <c r="C40" i="2"/>
  <c r="D46" i="2"/>
  <c r="AK351" i="1"/>
  <c r="AD252" i="1"/>
  <c r="AD347" i="1"/>
  <c r="AD253" i="1"/>
  <c r="AK353" i="1"/>
  <c r="AD269" i="1"/>
  <c r="AD238" i="1"/>
  <c r="AK335" i="1"/>
  <c r="AD245" i="1"/>
  <c r="AK343" i="1"/>
  <c r="AD250" i="1"/>
  <c r="AE250" i="1"/>
  <c r="X84" i="1"/>
  <c r="AL341" i="1"/>
  <c r="C91" i="2"/>
  <c r="D91" i="2" s="1"/>
  <c r="AD342" i="1"/>
  <c r="AD244" i="1"/>
  <c r="AD341" i="1"/>
  <c r="AD339" i="1"/>
  <c r="AD236" i="1"/>
  <c r="C43" i="2"/>
  <c r="D43" i="2" s="1"/>
  <c r="C51" i="2"/>
  <c r="D51" i="2" s="1"/>
  <c r="AD229" i="1"/>
  <c r="C14" i="2"/>
  <c r="D14" i="2" s="1"/>
  <c r="AK328" i="1"/>
  <c r="AD226" i="1"/>
  <c r="C3" i="2"/>
  <c r="AK327" i="1"/>
  <c r="AD222" i="1"/>
  <c r="AD328" i="1"/>
  <c r="C8" i="2"/>
  <c r="D8" i="2" s="1"/>
  <c r="D16" i="2"/>
  <c r="AL213" i="1"/>
  <c r="AL212" i="1"/>
  <c r="AD214" i="1"/>
  <c r="C21" i="2"/>
  <c r="D21" i="2" s="1"/>
  <c r="AD321" i="1"/>
  <c r="C23" i="4"/>
  <c r="AE359" i="1"/>
  <c r="AI238" i="1"/>
  <c r="AE246" i="1"/>
  <c r="AE248" i="1"/>
  <c r="AE271" i="1"/>
  <c r="AE272" i="1"/>
  <c r="AE274" i="1"/>
  <c r="AE295" i="1"/>
  <c r="AL266" i="1"/>
  <c r="B110" i="1"/>
  <c r="Z260" i="1"/>
  <c r="Z304" i="1"/>
  <c r="AG275" i="1"/>
  <c r="B207" i="1"/>
  <c r="Z303" i="1"/>
  <c r="AG274" i="1"/>
  <c r="B199" i="1"/>
  <c r="Z300" i="1"/>
  <c r="AG271" i="1"/>
  <c r="Z299" i="1"/>
  <c r="AG270" i="1"/>
  <c r="B184" i="1"/>
  <c r="Z305" i="1"/>
  <c r="AG276" i="1"/>
  <c r="B208" i="1"/>
  <c r="B200" i="1"/>
  <c r="AL228" i="1"/>
  <c r="AL227" i="1"/>
  <c r="AJ227" i="1"/>
  <c r="D41" i="2"/>
  <c r="D62" i="2"/>
  <c r="D99" i="2"/>
  <c r="D90" i="2"/>
  <c r="D95" i="2"/>
  <c r="D111" i="2"/>
  <c r="D83" i="2"/>
  <c r="D11" i="2"/>
  <c r="D48" i="2"/>
  <c r="D73" i="2"/>
  <c r="D3" i="2"/>
  <c r="D65" i="2"/>
  <c r="D10" i="2"/>
  <c r="D44" i="2"/>
  <c r="D105" i="2"/>
  <c r="D94" i="2"/>
  <c r="D75" i="2"/>
  <c r="D67" i="2"/>
  <c r="D66" i="2"/>
  <c r="C47" i="2"/>
  <c r="D47" i="2" s="1"/>
  <c r="C34" i="2"/>
  <c r="D34" i="2" s="1"/>
  <c r="D55" i="2"/>
  <c r="AD278" i="1"/>
  <c r="X141" i="1"/>
  <c r="C15" i="2"/>
  <c r="AK329" i="1"/>
  <c r="X76" i="1"/>
  <c r="B236" i="1"/>
  <c r="AD241" i="1"/>
  <c r="AE241" i="1"/>
  <c r="C58" i="2"/>
  <c r="D58" i="2" s="1"/>
  <c r="AK355" i="1"/>
  <c r="X117" i="1"/>
  <c r="B233" i="1"/>
  <c r="X52" i="1"/>
  <c r="C10" i="4"/>
  <c r="C60" i="2"/>
  <c r="D60" i="2" s="1"/>
  <c r="D40" i="2"/>
  <c r="X165" i="1"/>
  <c r="AD286" i="1"/>
  <c r="C56" i="2"/>
  <c r="D56" i="2" s="1"/>
  <c r="D70" i="2"/>
  <c r="AD254" i="1"/>
  <c r="X100" i="1"/>
  <c r="B235" i="1"/>
  <c r="AI239" i="1"/>
  <c r="AD346" i="1"/>
  <c r="C29" i="2"/>
  <c r="D29" i="2" s="1"/>
  <c r="AD329" i="1"/>
  <c r="AD327" i="1"/>
  <c r="X28" i="1"/>
  <c r="AE329" i="1"/>
  <c r="AD282" i="1"/>
  <c r="AK256" i="1"/>
  <c r="AD367" i="1"/>
  <c r="X149" i="1"/>
  <c r="C18" i="4"/>
  <c r="C74" i="2"/>
  <c r="D74" i="2" s="1"/>
  <c r="AD283" i="1"/>
  <c r="AD365" i="1"/>
  <c r="C22" i="4"/>
  <c r="AK349" i="1"/>
  <c r="AD259" i="1"/>
  <c r="C71" i="2"/>
  <c r="D71" i="2" s="1"/>
  <c r="C64" i="2"/>
  <c r="D64" i="2" s="1"/>
  <c r="D107" i="2"/>
  <c r="AK347" i="1"/>
  <c r="AK346" i="1"/>
  <c r="AD257" i="1"/>
  <c r="C63" i="2"/>
  <c r="X108" i="1"/>
  <c r="AL347" i="1"/>
  <c r="X125" i="1"/>
  <c r="C14" i="4"/>
  <c r="X189" i="1"/>
  <c r="C12" i="4"/>
  <c r="X92" i="1"/>
  <c r="C7" i="4"/>
  <c r="X173" i="1"/>
  <c r="C21" i="4"/>
  <c r="X12" i="1"/>
  <c r="AE323" i="1"/>
  <c r="X157" i="1"/>
  <c r="C24" i="4"/>
  <c r="AK265" i="1"/>
  <c r="AD372" i="1"/>
  <c r="C68" i="2"/>
  <c r="D68" i="2" s="1"/>
  <c r="AK263" i="1"/>
  <c r="AE371" i="1"/>
  <c r="AK264" i="1"/>
  <c r="C15" i="4"/>
  <c r="X19" i="1"/>
  <c r="C11" i="4"/>
  <c r="AK324" i="1"/>
  <c r="C37" i="2"/>
  <c r="AD217" i="1"/>
  <c r="AE217" i="1"/>
  <c r="AK325" i="1"/>
  <c r="C33" i="2"/>
  <c r="D33" i="2" s="1"/>
  <c r="D50" i="2"/>
  <c r="AD218" i="1"/>
  <c r="AD237" i="1"/>
  <c r="AK333" i="1"/>
  <c r="C18" i="2"/>
  <c r="D18" i="2" s="1"/>
  <c r="AD335" i="1"/>
  <c r="X44" i="1"/>
  <c r="AD334" i="1"/>
  <c r="C28" i="2"/>
  <c r="D28" i="2" s="1"/>
  <c r="AD337" i="1"/>
  <c r="AD232" i="1"/>
  <c r="C9" i="2"/>
  <c r="D9" i="2" s="1"/>
  <c r="AE287" i="1"/>
  <c r="D37" i="2"/>
  <c r="D38" i="2"/>
  <c r="D15" i="2"/>
  <c r="D63" i="2"/>
  <c r="C6" i="4"/>
  <c r="C8" i="4"/>
  <c r="AL353" i="1"/>
  <c r="C13" i="4"/>
  <c r="AL258" i="1"/>
  <c r="C20" i="4"/>
  <c r="AL365" i="1"/>
  <c r="B243" i="1"/>
  <c r="AI248" i="1"/>
  <c r="AK257" i="1"/>
  <c r="B240" i="1"/>
  <c r="D240" i="1"/>
  <c r="AJ244" i="1"/>
  <c r="B232" i="1"/>
  <c r="AI236" i="1"/>
  <c r="AK254" i="1"/>
  <c r="C16" i="4"/>
  <c r="B227" i="1"/>
  <c r="AI231" i="1"/>
  <c r="B230" i="1"/>
  <c r="AL323" i="1"/>
  <c r="C5" i="4"/>
  <c r="B237" i="1"/>
  <c r="AE335" i="1"/>
  <c r="AI234" i="1"/>
  <c r="AI241" i="1"/>
  <c r="B120" i="1"/>
  <c r="Z270" i="1"/>
  <c r="AI237" i="1"/>
  <c r="W79" i="1"/>
  <c r="AE342" i="1"/>
  <c r="AI240" i="1"/>
  <c r="AI247" i="1"/>
  <c r="Z234" i="1"/>
  <c r="B46" i="1"/>
  <c r="B47" i="1"/>
  <c r="D227" i="1"/>
  <c r="C19" i="4"/>
  <c r="AE347" i="1"/>
  <c r="AE341" i="1"/>
  <c r="AL359" i="1"/>
  <c r="C9" i="4"/>
  <c r="AE365" i="1"/>
  <c r="B231" i="1"/>
  <c r="B85" i="1"/>
  <c r="Z269" i="1"/>
  <c r="C19" i="2"/>
  <c r="D19" i="2"/>
  <c r="AD227" i="1"/>
  <c r="AC239" i="1"/>
  <c r="AJ336" i="1"/>
  <c r="AD289" i="1"/>
  <c r="C96" i="2"/>
  <c r="D96" i="2" s="1"/>
  <c r="V79" i="1"/>
  <c r="V87" i="1"/>
  <c r="L87" i="1"/>
  <c r="V103" i="1"/>
  <c r="L103" i="1"/>
  <c r="W103" i="1"/>
  <c r="AE348" i="1"/>
  <c r="L111" i="1"/>
  <c r="W111" i="1"/>
  <c r="AL348" i="1"/>
  <c r="L120" i="1"/>
  <c r="W120" i="1"/>
  <c r="AL354" i="1"/>
  <c r="V136" i="1"/>
  <c r="L136" i="1"/>
  <c r="W136" i="1"/>
  <c r="AE360" i="1"/>
  <c r="V144" i="1"/>
  <c r="AI244" i="1"/>
  <c r="B229" i="1"/>
  <c r="C17" i="4"/>
  <c r="B152" i="1"/>
  <c r="Z285" i="1"/>
  <c r="AG256" i="1"/>
  <c r="C52" i="2"/>
  <c r="D52" i="2" s="1"/>
  <c r="AD230" i="1"/>
  <c r="L47" i="1"/>
  <c r="X36" i="1"/>
  <c r="B111" i="1"/>
  <c r="Z233" i="1"/>
  <c r="AL215" i="1"/>
  <c r="W200" i="1"/>
  <c r="AL372" i="1"/>
  <c r="AE213" i="1"/>
  <c r="B167" i="1"/>
  <c r="W39" i="1"/>
  <c r="AL330" i="1"/>
  <c r="C35" i="2"/>
  <c r="D35" i="2" s="1"/>
  <c r="AD288" i="1"/>
  <c r="L23" i="1"/>
  <c r="W23" i="1"/>
  <c r="AL324" i="1"/>
  <c r="V47" i="1"/>
  <c r="B238" i="1"/>
  <c r="W31" i="1"/>
  <c r="AE330" i="1"/>
  <c r="AD298" i="1"/>
  <c r="AK371" i="1"/>
  <c r="X197" i="1"/>
  <c r="AD300" i="1"/>
  <c r="AK373" i="1"/>
  <c r="W144" i="1"/>
  <c r="AL360" i="1"/>
  <c r="B12" i="1"/>
  <c r="Z212" i="1"/>
  <c r="L15" i="1"/>
  <c r="W15" i="1"/>
  <c r="AE324" i="1"/>
  <c r="L168" i="1"/>
  <c r="W168" i="1"/>
  <c r="AL366" i="1"/>
  <c r="V216" i="1"/>
  <c r="L216" i="1"/>
  <c r="W216" i="1"/>
  <c r="AD304" i="1"/>
  <c r="V128" i="1"/>
  <c r="AE273" i="1"/>
  <c r="V176" i="1"/>
  <c r="W176" i="1"/>
  <c r="V192" i="1"/>
  <c r="W192" i="1"/>
  <c r="AB296" i="1"/>
  <c r="AI267" i="1"/>
  <c r="AI369" i="1"/>
  <c r="AE249" i="1"/>
  <c r="W128" i="1"/>
  <c r="W207" i="1"/>
  <c r="AC305" i="1"/>
  <c r="AJ276" i="1"/>
  <c r="W205" i="1"/>
  <c r="AC377" i="1"/>
  <c r="AK339" i="1"/>
  <c r="AI242" i="1"/>
  <c r="AD379" i="1"/>
  <c r="AD305" i="1"/>
  <c r="X205" i="1"/>
  <c r="D228" i="1"/>
  <c r="AD377" i="1"/>
  <c r="AD303" i="1"/>
  <c r="B13" i="1"/>
  <c r="Z213" i="1"/>
  <c r="AK271" i="1"/>
  <c r="AK259" i="1"/>
  <c r="W47" i="1"/>
  <c r="AE336" i="1"/>
  <c r="W87" i="1"/>
  <c r="AL342" i="1"/>
  <c r="AK260" i="1"/>
  <c r="Z249" i="1"/>
  <c r="B86" i="1"/>
  <c r="B244" i="1"/>
  <c r="AL371" i="1"/>
  <c r="AE214" i="1"/>
  <c r="AJ231" i="1"/>
  <c r="Z320" i="1"/>
  <c r="AK275" i="1"/>
  <c r="AI235" i="1"/>
  <c r="AK269" i="1"/>
  <c r="B168" i="1"/>
  <c r="Z290" i="1"/>
  <c r="AG261" i="1"/>
  <c r="B241" i="1"/>
  <c r="AL329" i="1"/>
  <c r="C3" i="4"/>
  <c r="AI233" i="1"/>
  <c r="Z326" i="1"/>
  <c r="AJ232" i="1"/>
  <c r="AG332" i="1"/>
  <c r="D229" i="1"/>
  <c r="AI245" i="1"/>
  <c r="B14" i="1"/>
  <c r="Z214" i="1"/>
  <c r="AK274" i="1"/>
  <c r="AI249" i="1"/>
  <c r="B87" i="1"/>
  <c r="Z250" i="1"/>
  <c r="B245" i="1"/>
  <c r="AE377" i="1"/>
  <c r="AE215" i="1"/>
  <c r="AK276" i="1"/>
  <c r="Z215" i="1"/>
  <c r="B15" i="1"/>
  <c r="AJ233" i="1"/>
  <c r="D230" i="1"/>
  <c r="AG344" i="1"/>
  <c r="AI250" i="1"/>
  <c r="AE218" i="1"/>
  <c r="AJ234" i="1"/>
  <c r="AG320" i="1"/>
  <c r="D231" i="1"/>
  <c r="D232" i="1"/>
  <c r="D233" i="1"/>
  <c r="AE219" i="1"/>
  <c r="AE220" i="1"/>
  <c r="AE221" i="1"/>
  <c r="AE222" i="1"/>
  <c r="AE223" i="1"/>
  <c r="AE224" i="1"/>
  <c r="AE225" i="1"/>
  <c r="AE226" i="1"/>
  <c r="AJ237" i="1"/>
  <c r="AG350" i="1"/>
  <c r="D234" i="1"/>
  <c r="AJ235" i="1"/>
  <c r="AG368" i="1"/>
  <c r="AG356" i="1"/>
  <c r="AG362" i="1"/>
  <c r="AJ236" i="1"/>
  <c r="Z362" i="1"/>
  <c r="D236" i="1"/>
  <c r="D235" i="1"/>
  <c r="AJ239" i="1"/>
  <c r="Z344" i="1"/>
  <c r="AE227" i="1"/>
  <c r="AJ240" i="1"/>
  <c r="Z338" i="1"/>
  <c r="D241" i="1"/>
  <c r="AJ238" i="1"/>
  <c r="AG338" i="1"/>
  <c r="Z356" i="1"/>
  <c r="D238" i="1"/>
  <c r="AJ242" i="1"/>
  <c r="D237" i="1"/>
  <c r="AJ245" i="1"/>
  <c r="AG326" i="1"/>
  <c r="AJ241" i="1"/>
  <c r="Z332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2" i="1"/>
  <c r="AE243" i="1"/>
  <c r="AE244" i="1"/>
  <c r="AE245" i="1"/>
  <c r="AE252" i="1"/>
  <c r="AE253" i="1"/>
  <c r="AE254" i="1"/>
  <c r="AE255" i="1"/>
  <c r="AE256" i="1"/>
  <c r="AE257" i="1"/>
  <c r="AE258" i="1"/>
  <c r="AE259" i="1"/>
  <c r="AE260" i="1"/>
  <c r="AE267" i="1"/>
  <c r="AE268" i="1"/>
  <c r="AE269" i="1"/>
  <c r="AE270" i="1"/>
  <c r="AE277" i="1"/>
  <c r="AE278" i="1"/>
  <c r="AE279" i="1"/>
  <c r="AE280" i="1"/>
  <c r="AE281" i="1"/>
  <c r="AE282" i="1"/>
  <c r="AE283" i="1"/>
  <c r="D242" i="1"/>
  <c r="AL254" i="1"/>
  <c r="AE284" i="1"/>
  <c r="AJ247" i="1"/>
  <c r="Z368" i="1"/>
  <c r="D243" i="1"/>
  <c r="AJ248" i="1"/>
  <c r="D244" i="1"/>
  <c r="AL255" i="1"/>
  <c r="AE285" i="1"/>
  <c r="AJ249" i="1"/>
  <c r="Z374" i="1"/>
  <c r="D245" i="1"/>
  <c r="AJ250" i="1"/>
  <c r="AL256" i="1"/>
  <c r="AE286" i="1"/>
  <c r="AL257" i="1"/>
  <c r="AE288" i="1"/>
  <c r="AL259" i="1"/>
  <c r="AE289" i="1"/>
  <c r="AL260" i="1"/>
  <c r="AE290" i="1"/>
  <c r="AL261" i="1"/>
  <c r="AE291" i="1"/>
  <c r="AL262" i="1"/>
  <c r="AE292" i="1"/>
  <c r="AL263" i="1"/>
  <c r="AE293" i="1"/>
  <c r="AL264" i="1"/>
  <c r="AE294" i="1"/>
  <c r="AL265" i="1"/>
  <c r="AE296" i="1"/>
  <c r="AL267" i="1"/>
  <c r="AE297" i="1"/>
  <c r="AL268" i="1"/>
  <c r="AE298" i="1"/>
  <c r="AL269" i="1"/>
  <c r="AE299" i="1"/>
  <c r="AL270" i="1"/>
  <c r="AE300" i="1"/>
  <c r="AL271" i="1"/>
  <c r="AE301" i="1"/>
  <c r="AL272" i="1"/>
  <c r="AE302" i="1"/>
  <c r="AL273" i="1"/>
  <c r="AE303" i="1"/>
  <c r="AL274" i="1"/>
  <c r="AE304" i="1"/>
  <c r="AL275" i="1"/>
  <c r="AE305" i="1"/>
  <c r="AL276" i="1"/>
</calcChain>
</file>

<file path=xl/sharedStrings.xml><?xml version="1.0" encoding="utf-8"?>
<sst xmlns="http://schemas.openxmlformats.org/spreadsheetml/2006/main" count="2720" uniqueCount="204">
  <si>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</si>
  <si>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</si>
  <si>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</si>
  <si>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</si>
  <si>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</si>
  <si>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</si>
  <si>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</si>
  <si>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</si>
  <si>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</si>
  <si>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</si>
  <si>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</si>
  <si>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</si>
  <si>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</si>
  <si>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</si>
  <si>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</si>
  <si>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</si>
  <si>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</si>
  <si>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</si>
  <si>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</si>
  <si>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</si>
  <si>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</si>
  <si>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</si>
  <si>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</si>
  <si>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</si>
  <si>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</si>
  <si>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</si>
  <si>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</si>
  <si>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</si>
  <si>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</si>
  <si>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</si>
  <si>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</si>
  <si>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</si>
  <si>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Appleton East</t>
  </si>
  <si>
    <t>DSHA</t>
  </si>
  <si>
    <t>Kewaskum</t>
  </si>
  <si>
    <t>AW</t>
  </si>
  <si>
    <t>AN</t>
  </si>
  <si>
    <t>AE</t>
  </si>
  <si>
    <t>ASH</t>
  </si>
  <si>
    <t>BE</t>
  </si>
  <si>
    <t>GBP</t>
  </si>
  <si>
    <t>KT</t>
  </si>
  <si>
    <t>RC</t>
  </si>
  <si>
    <t>RH</t>
  </si>
  <si>
    <t>RP</t>
  </si>
  <si>
    <t>TPS</t>
  </si>
  <si>
    <t>XAV</t>
  </si>
  <si>
    <t>BC</t>
  </si>
  <si>
    <t>DS</t>
  </si>
  <si>
    <t>GBE</t>
  </si>
  <si>
    <t>Kimberly</t>
  </si>
  <si>
    <t>OC</t>
  </si>
  <si>
    <t>Seymour</t>
  </si>
  <si>
    <t>SEY</t>
  </si>
  <si>
    <t>Shawano</t>
  </si>
  <si>
    <t>PLAYER</t>
  </si>
  <si>
    <t>DEN</t>
  </si>
  <si>
    <t>GBSW</t>
  </si>
  <si>
    <t>KB</t>
  </si>
  <si>
    <t>KEW</t>
  </si>
  <si>
    <t>KIM</t>
  </si>
  <si>
    <t>MENF</t>
  </si>
  <si>
    <t>RCS</t>
  </si>
  <si>
    <t>RHLK</t>
  </si>
  <si>
    <t>RPK</t>
  </si>
  <si>
    <t>SHW</t>
  </si>
  <si>
    <t>SHB</t>
  </si>
  <si>
    <t>WTSE</t>
  </si>
  <si>
    <t>SCORE</t>
  </si>
  <si>
    <t>Rel to Par</t>
  </si>
  <si>
    <t xml:space="preserve"> </t>
  </si>
  <si>
    <t xml:space="preserve">   </t>
  </si>
  <si>
    <t xml:space="preserve">  </t>
  </si>
  <si>
    <t>Hortonville</t>
  </si>
  <si>
    <t>Appleton North</t>
  </si>
  <si>
    <t>Appleton West</t>
  </si>
  <si>
    <t>Brookfield Cen.</t>
  </si>
  <si>
    <t>Brookfield East</t>
  </si>
  <si>
    <t>Franklin</t>
  </si>
  <si>
    <t>GB Preble</t>
  </si>
  <si>
    <t>GB Southwest</t>
  </si>
  <si>
    <t>Kenosha T.</t>
  </si>
  <si>
    <t>Racine Case</t>
  </si>
  <si>
    <t>Racine Horlick</t>
  </si>
  <si>
    <t>Racine Park</t>
  </si>
  <si>
    <t>Sheboygan</t>
  </si>
  <si>
    <t>S. Hiltgen</t>
  </si>
  <si>
    <t>N. Kuberra</t>
  </si>
  <si>
    <t>S. Plankey</t>
  </si>
  <si>
    <t>C. Allaback</t>
  </si>
  <si>
    <t>E. Balding</t>
  </si>
  <si>
    <t>S. Sun</t>
  </si>
  <si>
    <t>A. Siva</t>
  </si>
  <si>
    <t>G. Etes</t>
  </si>
  <si>
    <t>M. Galang</t>
  </si>
  <si>
    <t>M. Krogwold</t>
  </si>
  <si>
    <t>L. Martinez</t>
  </si>
  <si>
    <t>L. Besler</t>
  </si>
  <si>
    <t>E. Mager</t>
  </si>
  <si>
    <t>M. Wittkoske</t>
  </si>
  <si>
    <t>C. Matschke</t>
  </si>
  <si>
    <t>FR</t>
  </si>
  <si>
    <t>H.Smoot</t>
  </si>
  <si>
    <t>K, Warpinksi</t>
  </si>
  <si>
    <t>GBS</t>
  </si>
  <si>
    <t>HTN</t>
  </si>
  <si>
    <t>B. Downie</t>
  </si>
  <si>
    <t>A. Nelson</t>
  </si>
  <si>
    <t>J. Massimo</t>
  </si>
  <si>
    <t>B. Spizzirri</t>
  </si>
  <si>
    <t>A. Stich</t>
  </si>
  <si>
    <t>T. Cook</t>
  </si>
  <si>
    <t>E. Carew</t>
  </si>
  <si>
    <t>M. Retzlaff</t>
  </si>
  <si>
    <t>K. Schrieber</t>
  </si>
  <si>
    <t>C. Kroner</t>
  </si>
  <si>
    <t>H. Leonard</t>
  </si>
  <si>
    <t>N. Kortendick</t>
  </si>
  <si>
    <t>J. McReynolds</t>
  </si>
  <si>
    <t>S, Kozenski</t>
  </si>
  <si>
    <t>S. Cuellar</t>
  </si>
  <si>
    <t>A. Rogers</t>
  </si>
  <si>
    <t>G.Heins</t>
  </si>
  <si>
    <t>B. King</t>
  </si>
  <si>
    <t>SHE</t>
  </si>
  <si>
    <t>S. Moerchen</t>
  </si>
  <si>
    <t>O. Reichardt</t>
  </si>
  <si>
    <t>B. Knigge</t>
  </si>
  <si>
    <t>B. Karchinski</t>
  </si>
  <si>
    <t>2016 TERROR INVITE</t>
  </si>
  <si>
    <t>WINAGAMIE GOLF COURSE 9/17/16</t>
  </si>
  <si>
    <t>Oak Creek</t>
  </si>
  <si>
    <t>Oshkosh West</t>
  </si>
  <si>
    <t>OW</t>
  </si>
  <si>
    <t>Tosa East</t>
  </si>
  <si>
    <t>TOSA</t>
  </si>
  <si>
    <t>Waupaca</t>
  </si>
  <si>
    <t>WAP</t>
  </si>
  <si>
    <t xml:space="preserve"> in</t>
  </si>
  <si>
    <t>A. Wisnefske</t>
  </si>
  <si>
    <t>A. Dreher</t>
  </si>
  <si>
    <t>T. Schmidt</t>
  </si>
  <si>
    <t>M. Bundalo</t>
  </si>
  <si>
    <t>M. Hearden</t>
  </si>
  <si>
    <t>A. Rankin</t>
  </si>
  <si>
    <t>L. Cornelius</t>
  </si>
  <si>
    <t>L. Romero</t>
  </si>
  <si>
    <t>B. Jin</t>
  </si>
  <si>
    <t>K. Peters</t>
  </si>
  <si>
    <t>F. Krause</t>
  </si>
  <si>
    <t>M. Swartz</t>
  </si>
  <si>
    <t>G. Pugh</t>
  </si>
  <si>
    <t>K. Gastrau</t>
  </si>
  <si>
    <t>R. Kauflin</t>
  </si>
  <si>
    <t>A.Boeckmann</t>
  </si>
  <si>
    <t>A. Ramos</t>
  </si>
  <si>
    <t>C. Yow</t>
  </si>
  <si>
    <t>H. Stone</t>
  </si>
  <si>
    <t>A. Singer</t>
  </si>
  <si>
    <t>K. Schultz</t>
  </si>
  <si>
    <t>C. Berry</t>
  </si>
  <si>
    <t>M. Liston</t>
  </si>
  <si>
    <t>A. Downie</t>
  </si>
  <si>
    <t>M. Quinn</t>
  </si>
  <si>
    <t>L. Frisbee</t>
  </si>
  <si>
    <t>A. Cesarz</t>
  </si>
  <si>
    <t>A. Hecker</t>
  </si>
  <si>
    <t>L. Gough</t>
  </si>
  <si>
    <t>A. Arndt</t>
  </si>
  <si>
    <t>H. Cota</t>
  </si>
  <si>
    <t>E. Liegler</t>
  </si>
  <si>
    <t>M. Rudolf</t>
  </si>
  <si>
    <t>B. Bernard</t>
  </si>
  <si>
    <t>A. Anderson</t>
  </si>
  <si>
    <t>C. Boldt</t>
  </si>
  <si>
    <t>R. Revolinski</t>
  </si>
  <si>
    <t>E. Petersen</t>
  </si>
  <si>
    <t>L. Bonetti</t>
  </si>
  <si>
    <t>M. Wassink</t>
  </si>
  <si>
    <t>M. Schlieder</t>
  </si>
  <si>
    <t>A. Smith</t>
  </si>
  <si>
    <t>M. Ash</t>
  </si>
  <si>
    <t>A. Radley</t>
  </si>
  <si>
    <t>S. Behm</t>
  </si>
  <si>
    <t>E. Buss</t>
  </si>
  <si>
    <t>H. Ingram</t>
  </si>
  <si>
    <t>A. Olson</t>
  </si>
  <si>
    <t>G. D'Agostino</t>
  </si>
  <si>
    <t>L. Tierney</t>
  </si>
  <si>
    <t>K. Klemens</t>
  </si>
  <si>
    <t>K. Rusch</t>
  </si>
  <si>
    <t>G. Eggert</t>
  </si>
  <si>
    <t>M. Herm</t>
  </si>
  <si>
    <t>B. Glennon</t>
  </si>
  <si>
    <t>L. Chiappetta</t>
  </si>
  <si>
    <t>G. Wampole</t>
  </si>
  <si>
    <t>L. Lindsley</t>
  </si>
  <si>
    <t>L. Hermus</t>
  </si>
  <si>
    <t>M. Patza</t>
  </si>
  <si>
    <t>S. Sanford</t>
  </si>
  <si>
    <t>dq</t>
  </si>
  <si>
    <t>A.Ryder</t>
  </si>
  <si>
    <t>C. Ash</t>
  </si>
  <si>
    <t>S. Schrader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</si>
</sst>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2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NumberFormat="1" applyFont="1" applyProtection="1">
      <protection hidden="1"/>
    </xf>
    <xf numFmtId="0" fontId="1" fillId="0" borderId="0" xfId="0" applyNumberFormat="1" applyFont="1" applyProtection="1">
      <protection locked="0" hidden="1"/>
    </xf>
    <xf numFmtId="0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locked="0" hidden="1"/>
    </xf>
    <xf numFmtId="0" fontId="3" fillId="0" borderId="1" xfId="0" applyNumberFormat="1" applyFont="1" applyBorder="1" applyProtection="1">
      <protection locked="0" hidden="1"/>
    </xf>
    <xf numFmtId="0" fontId="3" fillId="0" borderId="2" xfId="0" applyNumberFormat="1" applyFont="1" applyBorder="1" applyProtection="1">
      <protection locked="0" hidden="1"/>
    </xf>
    <xf numFmtId="0" fontId="4" fillId="0" borderId="2" xfId="0" applyNumberFormat="1" applyFont="1" applyBorder="1" applyAlignment="1" applyProtection="1">
      <alignment horizontal="right"/>
      <protection hidden="1"/>
    </xf>
    <xf numFmtId="0" fontId="5" fillId="0" borderId="2" xfId="0" applyNumberFormat="1" applyFont="1" applyBorder="1" applyAlignment="1" applyProtection="1">
      <alignment horizontal="right"/>
      <protection hidden="1"/>
    </xf>
    <xf numFmtId="0" fontId="3" fillId="0" borderId="3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hidden="1"/>
    </xf>
    <xf numFmtId="0" fontId="6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right"/>
      <protection locked="0"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hidden="1"/>
    </xf>
    <xf numFmtId="0" fontId="3" fillId="0" borderId="4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Protection="1">
      <protection hidden="1"/>
    </xf>
    <xf numFmtId="0" fontId="1" fillId="0" borderId="5" xfId="0" applyNumberFormat="1" applyFont="1" applyBorder="1" applyProtection="1">
      <protection locked="0" hidden="1"/>
    </xf>
    <xf numFmtId="0" fontId="4" fillId="0" borderId="5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Alignment="1" applyProtection="1">
      <alignment horizontal="right"/>
      <protection locked="0" hidden="1"/>
    </xf>
    <xf numFmtId="0" fontId="5" fillId="0" borderId="6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Protection="1">
      <protection hidden="1"/>
    </xf>
    <xf numFmtId="0" fontId="4" fillId="0" borderId="7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Alignment="1" applyProtection="1">
      <alignment horizontal="right"/>
      <protection hidden="1"/>
    </xf>
    <xf numFmtId="0" fontId="5" fillId="0" borderId="7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Protection="1">
      <protection locked="0"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" fillId="0" borderId="8" xfId="0" applyNumberFormat="1" applyFont="1" applyBorder="1" applyProtection="1">
      <protection locked="0" hidden="1"/>
    </xf>
    <xf numFmtId="0" fontId="6" fillId="0" borderId="8" xfId="0" applyNumberFormat="1" applyFont="1" applyBorder="1" applyProtection="1">
      <protection hidden="1"/>
    </xf>
    <xf numFmtId="0" fontId="4" fillId="0" borderId="8" xfId="0" applyNumberFormat="1" applyFont="1" applyBorder="1" applyAlignment="1" applyProtection="1">
      <alignment horizontal="right"/>
      <protection hidden="1"/>
    </xf>
    <xf numFmtId="0" fontId="5" fillId="0" borderId="8" xfId="0" applyNumberFormat="1" applyFont="1" applyBorder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0" fontId="14" fillId="0" borderId="0" xfId="0" applyNumberFormat="1" applyFont="1" applyProtection="1">
      <protection locked="0" hidden="1"/>
    </xf>
    <xf numFmtId="0" fontId="15" fillId="0" borderId="0" xfId="0" applyNumberFormat="1" applyFont="1" applyProtection="1">
      <protection hidden="1"/>
    </xf>
    <xf numFmtId="0" fontId="16" fillId="0" borderId="0" xfId="0" applyNumberFormat="1" applyFont="1" applyProtection="1">
      <protection locked="0" hidden="1"/>
    </xf>
    <xf numFmtId="0" fontId="2" fillId="0" borderId="3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3" fillId="0" borderId="4" xfId="0" applyNumberFormat="1" applyFont="1" applyBorder="1" applyProtection="1"/>
    <xf numFmtId="0" fontId="3" fillId="0" borderId="0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Border="1" applyProtection="1"/>
    <xf numFmtId="164" fontId="1" fillId="0" borderId="0" xfId="0" applyNumberFormat="1" applyFont="1" applyProtection="1">
      <protection hidden="1"/>
    </xf>
    <xf numFmtId="0" fontId="18" fillId="0" borderId="0" xfId="0" applyNumberFormat="1" applyFont="1" applyAlignment="1" applyProtection="1">
      <alignment wrapText="1"/>
      <protection locked="0" hidden="1"/>
    </xf>
    <xf numFmtId="0" fontId="18" fillId="0" borderId="0" xfId="0" applyNumberFormat="1" applyFont="1" applyBorder="1" applyAlignment="1" applyProtection="1">
      <alignment wrapText="1"/>
      <protection locked="0" hidden="1"/>
    </xf>
    <xf numFmtId="165" fontId="1" fillId="0" borderId="0" xfId="0" applyNumberFormat="1" applyFont="1" applyBorder="1" applyProtection="1">
      <protection hidden="1"/>
    </xf>
    <xf numFmtId="165" fontId="3" fillId="0" borderId="0" xfId="0" applyNumberFormat="1" applyFont="1" applyBorder="1" applyProtection="1">
      <protection hidden="1"/>
    </xf>
    <xf numFmtId="165" fontId="1" fillId="0" borderId="0" xfId="0" applyNumberFormat="1" applyFont="1" applyProtection="1"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Protection="1"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1" fillId="0" borderId="3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165" fontId="1" fillId="0" borderId="3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165" fontId="1" fillId="0" borderId="7" xfId="0" applyNumberFormat="1" applyFont="1" applyBorder="1" applyAlignment="1" applyProtection="1">
      <alignment horizontal="center"/>
      <protection hidden="1"/>
    </xf>
    <xf numFmtId="165" fontId="1" fillId="0" borderId="7" xfId="0" applyNumberFormat="1" applyFont="1" applyBorder="1" applyProtection="1"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165" fontId="11" fillId="0" borderId="0" xfId="0" applyNumberFormat="1" applyFont="1" applyBorder="1" applyAlignment="1" applyProtection="1">
      <protection hidden="1"/>
    </xf>
    <xf numFmtId="165" fontId="11" fillId="0" borderId="0" xfId="0" applyNumberFormat="1" applyFont="1" applyBorder="1" applyProtection="1"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65" fontId="1" fillId="0" borderId="7" xfId="0" applyNumberFormat="1" applyFont="1" applyBorder="1" applyAlignment="1" applyProtection="1">
      <protection hidden="1"/>
    </xf>
    <xf numFmtId="165" fontId="1" fillId="0" borderId="7" xfId="0" applyNumberFormat="1" applyFont="1" applyBorder="1" applyAlignment="1" applyProtection="1">
      <alignment horizontal="left"/>
      <protection hidden="1"/>
    </xf>
    <xf numFmtId="165" fontId="11" fillId="0" borderId="0" xfId="0" applyNumberFormat="1" applyFont="1" applyAlignment="1" applyProtection="1">
      <protection hidden="1"/>
    </xf>
    <xf numFmtId="165" fontId="1" fillId="0" borderId="0" xfId="0" applyNumberFormat="1" applyFont="1" applyAlignment="1" applyProtection="1">
      <protection hidden="1"/>
    </xf>
    <xf numFmtId="165" fontId="1" fillId="0" borderId="0" xfId="0" applyNumberFormat="1" applyFont="1" applyFill="1" applyProtection="1">
      <protection hidden="1"/>
    </xf>
    <xf numFmtId="165" fontId="1" fillId="0" borderId="0" xfId="0" applyNumberFormat="1" applyFont="1" applyFill="1" applyAlignment="1" applyProtection="1">
      <alignment horizontal="left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8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7" fillId="0" borderId="11" xfId="0" applyNumberFormat="1" applyFont="1" applyBorder="1" applyAlignment="1" applyProtection="1">
      <alignment horizontal="center"/>
      <protection hidden="1"/>
    </xf>
    <xf numFmtId="165" fontId="7" fillId="0" borderId="12" xfId="0" applyNumberFormat="1" applyFont="1" applyBorder="1" applyAlignment="1" applyProtection="1">
      <alignment horizontal="center"/>
      <protection hidden="1"/>
    </xf>
    <xf numFmtId="165" fontId="7" fillId="0" borderId="13" xfId="0" applyNumberFormat="1" applyFont="1" applyBorder="1" applyProtection="1">
      <protection hidden="1"/>
    </xf>
    <xf numFmtId="165" fontId="8" fillId="0" borderId="13" xfId="0" applyNumberFormat="1" applyFont="1" applyBorder="1" applyAlignment="1" applyProtection="1">
      <alignment horizontal="right"/>
      <protection hidden="1"/>
    </xf>
    <xf numFmtId="165" fontId="8" fillId="0" borderId="14" xfId="0" applyNumberFormat="1" applyFont="1" applyBorder="1" applyAlignment="1" applyProtection="1">
      <alignment horizontal="center"/>
      <protection hidden="1"/>
    </xf>
    <xf numFmtId="165" fontId="8" fillId="0" borderId="15" xfId="0" applyNumberFormat="1" applyFont="1" applyBorder="1" applyAlignment="1" applyProtection="1">
      <alignment horizontal="center"/>
      <protection hidden="1"/>
    </xf>
    <xf numFmtId="165" fontId="8" fillId="0" borderId="16" xfId="0" applyNumberFormat="1" applyFont="1" applyBorder="1" applyAlignment="1" applyProtection="1">
      <alignment horizontal="center"/>
      <protection hidden="1"/>
    </xf>
    <xf numFmtId="165" fontId="8" fillId="0" borderId="17" xfId="0" applyNumberFormat="1" applyFont="1" applyBorder="1" applyProtection="1">
      <protection hidden="1"/>
    </xf>
    <xf numFmtId="165" fontId="8" fillId="0" borderId="17" xfId="0" applyNumberFormat="1" applyFont="1" applyBorder="1" applyAlignment="1" applyProtection="1">
      <alignment horizontal="right"/>
      <protection hidden="1"/>
    </xf>
    <xf numFmtId="165" fontId="8" fillId="0" borderId="18" xfId="0" applyNumberFormat="1" applyFont="1" applyBorder="1" applyAlignment="1" applyProtection="1">
      <alignment horizontal="center"/>
      <protection hidden="1"/>
    </xf>
    <xf numFmtId="165" fontId="8" fillId="0" borderId="19" xfId="0" applyNumberFormat="1" applyFont="1" applyBorder="1" applyAlignment="1" applyProtection="1">
      <alignment horizontal="center"/>
      <protection hidden="1"/>
    </xf>
    <xf numFmtId="165" fontId="1" fillId="0" borderId="18" xfId="0" applyNumberFormat="1" applyFont="1" applyBorder="1" applyAlignment="1" applyProtection="1">
      <alignment horizontal="center"/>
      <protection hidden="1"/>
    </xf>
    <xf numFmtId="165" fontId="7" fillId="0" borderId="18" xfId="0" applyNumberFormat="1" applyFont="1" applyBorder="1" applyAlignment="1" applyProtection="1">
      <alignment horizontal="center"/>
      <protection hidden="1"/>
    </xf>
    <xf numFmtId="165" fontId="7" fillId="0" borderId="19" xfId="0" applyNumberFormat="1" applyFont="1" applyBorder="1" applyAlignment="1" applyProtection="1">
      <alignment horizontal="center"/>
      <protection hidden="1"/>
    </xf>
    <xf numFmtId="165" fontId="9" fillId="0" borderId="18" xfId="0" applyNumberFormat="1" applyFont="1" applyBorder="1" applyAlignment="1" applyProtection="1">
      <alignment horizontal="center"/>
      <protection hidden="1"/>
    </xf>
    <xf numFmtId="165" fontId="9" fillId="0" borderId="19" xfId="0" applyNumberFormat="1" applyFont="1" applyBorder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Protection="1">
      <protection hidden="1"/>
    </xf>
    <xf numFmtId="165" fontId="8" fillId="0" borderId="21" xfId="0" applyNumberFormat="1" applyFont="1" applyBorder="1" applyAlignment="1" applyProtection="1">
      <alignment horizontal="right"/>
      <protection hidden="1"/>
    </xf>
    <xf numFmtId="165" fontId="8" fillId="0" borderId="22" xfId="0" applyNumberFormat="1" applyFont="1" applyBorder="1" applyAlignment="1" applyProtection="1">
      <alignment horizontal="center"/>
      <protection hidden="1"/>
    </xf>
    <xf numFmtId="165" fontId="8" fillId="0" borderId="23" xfId="0" applyNumberFormat="1" applyFont="1" applyBorder="1" applyAlignment="1" applyProtection="1">
      <alignment horizontal="center"/>
      <protection hidden="1"/>
    </xf>
    <xf numFmtId="165" fontId="7" fillId="0" borderId="17" xfId="0" applyNumberFormat="1" applyFont="1" applyBorder="1" applyProtection="1">
      <protection hidden="1"/>
    </xf>
    <xf numFmtId="165" fontId="8" fillId="0" borderId="5" xfId="0" applyNumberFormat="1" applyFont="1" applyBorder="1" applyAlignment="1" applyProtection="1">
      <alignment horizontal="center"/>
      <protection hidden="1"/>
    </xf>
    <xf numFmtId="165" fontId="8" fillId="0" borderId="24" xfId="0" applyNumberFormat="1" applyFont="1" applyBorder="1" applyAlignment="1" applyProtection="1">
      <alignment horizontal="right"/>
      <protection hidden="1"/>
    </xf>
    <xf numFmtId="165" fontId="1" fillId="0" borderId="17" xfId="0" applyNumberFormat="1" applyFont="1" applyBorder="1" applyProtection="1">
      <protection hidden="1"/>
    </xf>
    <xf numFmtId="165" fontId="1" fillId="0" borderId="17" xfId="0" applyNumberFormat="1" applyFont="1" applyBorder="1" applyAlignment="1" applyProtection="1">
      <alignment horizontal="center"/>
      <protection hidden="1"/>
    </xf>
    <xf numFmtId="165" fontId="1" fillId="0" borderId="21" xfId="0" applyNumberFormat="1" applyFont="1" applyBorder="1" applyProtection="1">
      <protection hidden="1"/>
    </xf>
    <xf numFmtId="165" fontId="1" fillId="0" borderId="21" xfId="0" applyNumberFormat="1" applyFont="1" applyBorder="1" applyAlignment="1" applyProtection="1">
      <alignment horizontal="center"/>
      <protection hidden="1"/>
    </xf>
    <xf numFmtId="165" fontId="7" fillId="0" borderId="24" xfId="0" applyNumberFormat="1" applyFont="1" applyBorder="1" applyProtection="1">
      <protection hidden="1"/>
    </xf>
    <xf numFmtId="165" fontId="8" fillId="0" borderId="13" xfId="0" applyNumberFormat="1" applyFont="1" applyBorder="1" applyAlignment="1" applyProtection="1">
      <alignment horizontal="center"/>
      <protection hidden="1"/>
    </xf>
    <xf numFmtId="165" fontId="8" fillId="0" borderId="25" xfId="0" applyNumberFormat="1" applyFont="1" applyBorder="1" applyAlignment="1" applyProtection="1">
      <alignment horizontal="center"/>
      <protection hidden="1"/>
    </xf>
    <xf numFmtId="165" fontId="8" fillId="0" borderId="17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8" fillId="0" borderId="28" xfId="0" applyNumberFormat="1" applyFont="1" applyBorder="1" applyAlignment="1" applyProtection="1">
      <alignment horizontal="center"/>
      <protection hidden="1"/>
    </xf>
    <xf numFmtId="165" fontId="7" fillId="0" borderId="28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 horizontal="center"/>
      <protection hidden="1"/>
    </xf>
    <xf numFmtId="165" fontId="8" fillId="0" borderId="29" xfId="0" applyNumberFormat="1" applyFont="1" applyBorder="1" applyAlignment="1" applyProtection="1">
      <alignment horizontal="center"/>
      <protection hidden="1"/>
    </xf>
    <xf numFmtId="165" fontId="8" fillId="0" borderId="30" xfId="0" applyNumberFormat="1" applyFont="1" applyBorder="1" applyAlignment="1" applyProtection="1">
      <alignment horizontal="center"/>
      <protection hidden="1"/>
    </xf>
    <xf numFmtId="165" fontId="7" fillId="0" borderId="31" xfId="0" applyNumberFormat="1" applyFont="1" applyBorder="1" applyAlignment="1" applyProtection="1">
      <alignment horizontal="center"/>
      <protection hidden="1"/>
    </xf>
    <xf numFmtId="0" fontId="3" fillId="0" borderId="3" xfId="0" applyNumberFormat="1" applyFont="1" applyBorder="1" applyProtection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right"/>
    </xf>
    <xf numFmtId="0" fontId="5" fillId="0" borderId="32" xfId="0" applyNumberFormat="1" applyFont="1" applyBorder="1" applyAlignment="1" applyProtection="1">
      <protection hidden="1"/>
    </xf>
    <xf numFmtId="0" fontId="5" fillId="0" borderId="33" xfId="0" applyNumberFormat="1" applyFont="1" applyBorder="1" applyAlignment="1" applyProtection="1">
      <alignment horizontal="right"/>
      <protection hidden="1"/>
    </xf>
    <xf numFmtId="0" fontId="3" fillId="0" borderId="34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8" fillId="0" borderId="0" xfId="0" applyNumberFormat="1" applyFont="1" applyAlignment="1" applyProtection="1">
      <alignment horizontal="center" wrapText="1"/>
      <protection locked="0" hidden="1"/>
    </xf>
    <xf numFmtId="0" fontId="18" fillId="0" borderId="7" xfId="0" applyNumberFormat="1" applyFont="1" applyBorder="1" applyAlignment="1" applyProtection="1">
      <alignment horizontal="center" wrapText="1"/>
      <protection locked="0" hidden="1"/>
    </xf>
    <xf numFmtId="0" fontId="12" fillId="0" borderId="0" xfId="0" applyNumberFormat="1" applyFont="1" applyAlignment="1" applyProtection="1">
      <alignment horizontal="center"/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165" fontId="19" fillId="0" borderId="0" xfId="0" applyNumberFormat="1" applyFont="1" applyBorder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0</xdr:row>
          <xdr:rowOff>66675</xdr:rowOff>
        </xdr:from>
        <xdr:to>
          <xdr:col>23</xdr:col>
          <xdr:colOff>38100</xdr:colOff>
          <xdr:row>2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Print Results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K668"/>
  <sheetViews>
    <sheetView showGridLines="0" tabSelected="1" workbookViewId="0">
      <pane ySplit="3" topLeftCell="A4" activePane="bottomLeft" state="frozen"/>
      <selection pane="bottomLeft" activeCell="X62" sqref="X62"/>
    </sheetView>
  </sheetViews>
  <sheetFormatPr defaultRowHeight="11.25" x14ac:dyDescent="0.2"/>
  <cols>
    <col min="1" max="1" width="17.28515625" style="2" customWidth="1"/>
    <col min="2" max="2" width="4" style="2" customWidth="1"/>
    <col min="3" max="11" width="3.7109375" style="2" customWidth="1"/>
    <col min="12" max="12" width="3.85546875" style="3" customWidth="1"/>
    <col min="13" max="21" width="3.7109375" style="2" customWidth="1"/>
    <col min="22" max="22" width="3.42578125" style="3" customWidth="1"/>
    <col min="23" max="23" width="4.7109375" style="4" customWidth="1"/>
    <col min="24" max="24" width="4.85546875" style="5" customWidth="1"/>
    <col min="25" max="25" width="1.28515625" style="1" customWidth="1"/>
    <col min="26" max="26" width="6.42578125" style="1" customWidth="1"/>
    <col min="27" max="27" width="18.5703125" style="1" customWidth="1"/>
    <col min="28" max="29" width="4.7109375" style="1" customWidth="1"/>
    <col min="30" max="30" width="5.7109375" style="1" customWidth="1"/>
    <col min="31" max="31" width="5.7109375" style="47" customWidth="1"/>
    <col min="32" max="32" width="1.85546875" style="47" customWidth="1"/>
    <col min="33" max="33" width="6.42578125" style="47" customWidth="1"/>
    <col min="34" max="34" width="18.7109375" style="1" customWidth="1"/>
    <col min="35" max="36" width="4.7109375" style="1" customWidth="1"/>
    <col min="37" max="37" width="5.7109375" style="47" customWidth="1"/>
    <col min="38" max="38" width="6.7109375" style="47" customWidth="1"/>
    <col min="39" max="63" width="9.140625" style="1"/>
    <col min="64" max="16384" width="9.140625" style="2"/>
  </cols>
  <sheetData>
    <row r="1" spans="1:63" x14ac:dyDescent="0.2">
      <c r="A1" s="1" t="s">
        <v>16</v>
      </c>
      <c r="B1" s="1"/>
      <c r="C1" s="1"/>
      <c r="D1" s="1"/>
      <c r="AG1" s="1"/>
      <c r="AH1" s="1" t="s">
        <v>16</v>
      </c>
      <c r="AK1" s="1"/>
    </row>
    <row r="2" spans="1:63" x14ac:dyDescent="0.2">
      <c r="A2" s="1" t="s">
        <v>21</v>
      </c>
      <c r="B2" s="1"/>
      <c r="C2" s="1"/>
      <c r="D2" s="1"/>
      <c r="AG2" s="1"/>
      <c r="AH2" s="1" t="s">
        <v>21</v>
      </c>
      <c r="AK2" s="1"/>
    </row>
    <row r="3" spans="1:63" x14ac:dyDescent="0.2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63" ht="26.25" customHeight="1" x14ac:dyDescent="0.4">
      <c r="A4" s="144" t="s">
        <v>129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63" ht="17.25" customHeight="1" x14ac:dyDescent="0.2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63" ht="11.25" customHeight="1" x14ac:dyDescent="0.2">
      <c r="R6" s="142" t="s">
        <v>31</v>
      </c>
      <c r="S6" s="142"/>
      <c r="T6" s="142"/>
      <c r="U6" s="142"/>
      <c r="V6" s="142"/>
      <c r="W6" s="142"/>
      <c r="X6" s="57"/>
    </row>
    <row r="7" spans="1:63" ht="13.5" thickBot="1" x14ac:dyDescent="0.25">
      <c r="B7" s="38"/>
      <c r="C7" s="39" t="str">
        <f>IF(C8="","Warning:  Make sure you enter the par for each hole below.","")</f>
        <v/>
      </c>
      <c r="D7" s="40"/>
      <c r="R7" s="143"/>
      <c r="S7" s="143"/>
      <c r="T7" s="143"/>
      <c r="U7" s="143"/>
      <c r="V7" s="143"/>
      <c r="W7" s="143"/>
      <c r="X7" s="58"/>
    </row>
    <row r="8" spans="1:63" s="12" customFormat="1" ht="12.75" thickTop="1" thickBot="1" x14ac:dyDescent="0.25">
      <c r="A8" s="7"/>
      <c r="B8" s="8" t="s">
        <v>0</v>
      </c>
      <c r="C8" s="8">
        <v>3</v>
      </c>
      <c r="D8" s="8">
        <v>5</v>
      </c>
      <c r="E8" s="8">
        <v>4</v>
      </c>
      <c r="F8" s="8">
        <v>4</v>
      </c>
      <c r="G8" s="8">
        <v>4</v>
      </c>
      <c r="H8" s="8">
        <v>4</v>
      </c>
      <c r="I8" s="8">
        <v>4</v>
      </c>
      <c r="J8" s="8">
        <v>5</v>
      </c>
      <c r="K8" s="8">
        <v>3</v>
      </c>
      <c r="L8" s="9">
        <f>SUM(C8:K8)</f>
        <v>36</v>
      </c>
      <c r="M8" s="8">
        <v>4</v>
      </c>
      <c r="N8" s="8">
        <v>4</v>
      </c>
      <c r="O8" s="8">
        <v>5</v>
      </c>
      <c r="P8" s="8">
        <v>3</v>
      </c>
      <c r="Q8" s="8">
        <v>5</v>
      </c>
      <c r="R8" s="8">
        <v>4</v>
      </c>
      <c r="S8" s="8">
        <v>4</v>
      </c>
      <c r="T8" s="8">
        <v>3</v>
      </c>
      <c r="U8" s="8">
        <v>4</v>
      </c>
      <c r="V8" s="9">
        <f>SUM(M8:U8)</f>
        <v>36</v>
      </c>
      <c r="W8" s="10">
        <f>L8+V8</f>
        <v>72</v>
      </c>
      <c r="X8" s="11"/>
      <c r="Y8" s="13"/>
      <c r="Z8" s="13"/>
      <c r="AA8" s="13"/>
      <c r="AB8" s="13"/>
      <c r="AC8" s="13"/>
      <c r="AD8" s="13"/>
      <c r="AE8" s="48"/>
      <c r="AF8" s="48"/>
      <c r="AG8" s="48"/>
      <c r="AH8" s="13"/>
      <c r="AI8" s="13"/>
      <c r="AJ8" s="13"/>
      <c r="AK8" s="48"/>
      <c r="AL8" s="48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1:63" ht="15.75" x14ac:dyDescent="0.25">
      <c r="A9" s="41" t="s">
        <v>32</v>
      </c>
      <c r="B9" s="6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5" t="s">
        <v>2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5" t="s">
        <v>3</v>
      </c>
      <c r="W9" s="16" t="s">
        <v>4</v>
      </c>
      <c r="X9" s="11"/>
    </row>
    <row r="10" spans="1:63" x14ac:dyDescent="0.2">
      <c r="A10" s="42" t="s">
        <v>126</v>
      </c>
      <c r="B10" s="6" t="s">
        <v>37</v>
      </c>
      <c r="C10" s="2" t="s">
        <v>70</v>
      </c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 t="s">
        <v>70</v>
      </c>
      <c r="K10" s="6" t="s">
        <v>70</v>
      </c>
      <c r="L10" s="15">
        <v>43</v>
      </c>
      <c r="M10" s="6" t="s">
        <v>70</v>
      </c>
      <c r="N10" s="6" t="s">
        <v>70</v>
      </c>
      <c r="O10" s="6" t="s">
        <v>70</v>
      </c>
      <c r="P10" s="6" t="s">
        <v>70</v>
      </c>
      <c r="Q10" s="6" t="s">
        <v>70</v>
      </c>
      <c r="R10" s="6" t="s">
        <v>70</v>
      </c>
      <c r="S10" s="6" t="s">
        <v>70</v>
      </c>
      <c r="T10" s="6" t="s">
        <v>70</v>
      </c>
      <c r="U10" s="17" t="s">
        <v>70</v>
      </c>
      <c r="V10" s="15">
        <v>44</v>
      </c>
      <c r="W10" s="18">
        <f>IF(V10&gt;"a",V10,L10+V10)</f>
        <v>87</v>
      </c>
      <c r="X10" s="11"/>
    </row>
    <row r="11" spans="1:63" x14ac:dyDescent="0.2">
      <c r="A11" s="42" t="s">
        <v>127</v>
      </c>
      <c r="B11" s="19" t="str">
        <f>IF(B10="","",B10)</f>
        <v>AE</v>
      </c>
      <c r="C11" s="6" t="s">
        <v>70</v>
      </c>
      <c r="D11" s="6" t="s">
        <v>70</v>
      </c>
      <c r="E11" s="6" t="s">
        <v>70</v>
      </c>
      <c r="F11" s="6" t="s">
        <v>70</v>
      </c>
      <c r="G11" s="6" t="s">
        <v>70</v>
      </c>
      <c r="H11" s="6" t="s">
        <v>70</v>
      </c>
      <c r="I11" s="6" t="s">
        <v>70</v>
      </c>
      <c r="J11" s="6" t="s">
        <v>70</v>
      </c>
      <c r="K11" s="17" t="s">
        <v>70</v>
      </c>
      <c r="L11" s="15">
        <v>50</v>
      </c>
      <c r="M11" s="6" t="s">
        <v>70</v>
      </c>
      <c r="N11" s="6" t="s">
        <v>71</v>
      </c>
      <c r="O11" s="6" t="s">
        <v>70</v>
      </c>
      <c r="P11" s="6" t="s">
        <v>72</v>
      </c>
      <c r="Q11" s="6" t="s">
        <v>70</v>
      </c>
      <c r="R11" s="6" t="s">
        <v>72</v>
      </c>
      <c r="S11" s="6" t="s">
        <v>70</v>
      </c>
      <c r="T11" s="6" t="s">
        <v>70</v>
      </c>
      <c r="U11" s="6" t="s">
        <v>70</v>
      </c>
      <c r="V11" s="15">
        <v>49</v>
      </c>
      <c r="W11" s="18">
        <f>IF(V11&gt;"a",V11,L11+V11)</f>
        <v>99</v>
      </c>
      <c r="X11" s="11" t="s">
        <v>4</v>
      </c>
    </row>
    <row r="12" spans="1:63" ht="12" thickBot="1" x14ac:dyDescent="0.25">
      <c r="A12" s="42" t="s">
        <v>174</v>
      </c>
      <c r="B12" s="19" t="str">
        <f>B11</f>
        <v>AE</v>
      </c>
      <c r="C12" s="6" t="s">
        <v>70</v>
      </c>
      <c r="D12" s="6" t="s">
        <v>70</v>
      </c>
      <c r="E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70</v>
      </c>
      <c r="K12" s="6" t="s">
        <v>70</v>
      </c>
      <c r="L12" s="15">
        <v>48</v>
      </c>
      <c r="M12" s="6" t="s">
        <v>70</v>
      </c>
      <c r="N12" s="6" t="s">
        <v>70</v>
      </c>
      <c r="O12" s="6" t="s">
        <v>70</v>
      </c>
      <c r="P12" s="6" t="s">
        <v>70</v>
      </c>
      <c r="Q12" s="6" t="s">
        <v>70</v>
      </c>
      <c r="R12" s="6" t="s">
        <v>70</v>
      </c>
      <c r="S12" s="6" t="s">
        <v>70</v>
      </c>
      <c r="T12" s="6" t="s">
        <v>70</v>
      </c>
      <c r="U12" s="17" t="s">
        <v>70</v>
      </c>
      <c r="V12" s="15">
        <v>51</v>
      </c>
      <c r="W12" s="18">
        <f>IF(V12&gt;"a",V12,L12+V12)</f>
        <v>99</v>
      </c>
      <c r="X12" s="20">
        <f>IF(COUNT(W10:W14)&lt;=3,"DQ",IF(COUNT(W10:W14)=4,SUM(W10:W14),SUM(W10:W14)-MAX(W10:W14)))</f>
        <v>382</v>
      </c>
    </row>
    <row r="13" spans="1:63" ht="12" thickTop="1" x14ac:dyDescent="0.2">
      <c r="A13" s="42" t="s">
        <v>199</v>
      </c>
      <c r="B13" s="19" t="str">
        <f>B12</f>
        <v>AE</v>
      </c>
      <c r="C13" s="6" t="s">
        <v>72</v>
      </c>
      <c r="D13" s="6" t="s">
        <v>70</v>
      </c>
      <c r="E13" s="6" t="s">
        <v>72</v>
      </c>
      <c r="F13" s="6" t="s">
        <v>70</v>
      </c>
      <c r="G13" s="6" t="s">
        <v>70</v>
      </c>
      <c r="H13" s="6" t="s">
        <v>70</v>
      </c>
      <c r="I13" s="6" t="s">
        <v>70</v>
      </c>
      <c r="J13" s="6" t="s">
        <v>70</v>
      </c>
      <c r="K13" s="6" t="s">
        <v>70</v>
      </c>
      <c r="L13" s="15">
        <v>58</v>
      </c>
      <c r="M13" s="6" t="s">
        <v>70</v>
      </c>
      <c r="N13" s="6" t="s">
        <v>70</v>
      </c>
      <c r="O13" s="6" t="s">
        <v>70</v>
      </c>
      <c r="P13" s="6" t="s">
        <v>70</v>
      </c>
      <c r="Q13" s="6" t="s">
        <v>70</v>
      </c>
      <c r="R13" s="6" t="s">
        <v>70</v>
      </c>
      <c r="S13" s="6" t="s">
        <v>70</v>
      </c>
      <c r="T13" s="6" t="s">
        <v>70</v>
      </c>
      <c r="U13" s="17" t="s">
        <v>70</v>
      </c>
      <c r="V13" s="15">
        <v>50</v>
      </c>
      <c r="W13" s="18">
        <f>IF(V13&gt;"a",V13,L13+V13)</f>
        <v>108</v>
      </c>
      <c r="X13" s="11"/>
    </row>
    <row r="14" spans="1:63" x14ac:dyDescent="0.2">
      <c r="A14" s="43" t="s">
        <v>173</v>
      </c>
      <c r="B14" s="21" t="str">
        <f>B13</f>
        <v>AE</v>
      </c>
      <c r="C14" s="22" t="s">
        <v>70</v>
      </c>
      <c r="D14" s="22" t="s">
        <v>70</v>
      </c>
      <c r="E14" s="22" t="s">
        <v>70</v>
      </c>
      <c r="F14" s="22" t="s">
        <v>70</v>
      </c>
      <c r="G14" s="22" t="s">
        <v>70</v>
      </c>
      <c r="H14" s="22" t="s">
        <v>70</v>
      </c>
      <c r="I14" s="22" t="s">
        <v>70</v>
      </c>
      <c r="J14" s="22" t="s">
        <v>70</v>
      </c>
      <c r="K14" s="22" t="s">
        <v>70</v>
      </c>
      <c r="L14" s="23">
        <v>49</v>
      </c>
      <c r="M14" s="22" t="s">
        <v>70</v>
      </c>
      <c r="N14" s="22" t="s">
        <v>72</v>
      </c>
      <c r="O14" s="22" t="s">
        <v>70</v>
      </c>
      <c r="P14" s="22" t="s">
        <v>70</v>
      </c>
      <c r="Q14" s="22" t="s">
        <v>70</v>
      </c>
      <c r="R14" s="22" t="s">
        <v>70</v>
      </c>
      <c r="S14" s="22" t="s">
        <v>70</v>
      </c>
      <c r="T14" s="22" t="s">
        <v>70</v>
      </c>
      <c r="U14" s="24" t="s">
        <v>70</v>
      </c>
      <c r="V14" s="23">
        <v>48</v>
      </c>
      <c r="W14" s="25">
        <f>IF(V14&gt;"a",V14,L14+V14)</f>
        <v>97</v>
      </c>
      <c r="X14" s="11"/>
    </row>
    <row r="15" spans="1:63" ht="12" thickBot="1" x14ac:dyDescent="0.25">
      <c r="A15" s="44" t="s">
        <v>5</v>
      </c>
      <c r="B15" s="26" t="str">
        <f>B14</f>
        <v>AE</v>
      </c>
      <c r="C15" s="26">
        <f t="shared" ref="C15:K15" si="0">MIN(C10:C14)</f>
        <v>0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7">
        <f>SUM(C15:K15)</f>
        <v>0</v>
      </c>
      <c r="M15" s="26">
        <f t="shared" ref="M15:U15" si="1">MIN(M10:M14)</f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8">
        <f t="shared" si="1"/>
        <v>0</v>
      </c>
      <c r="V15" s="27">
        <f>SUM(M15:U15)</f>
        <v>0</v>
      </c>
      <c r="W15" s="29">
        <f>L15+V15</f>
        <v>0</v>
      </c>
      <c r="X15" s="11"/>
    </row>
    <row r="16" spans="1:63" ht="12.75" thickTop="1" thickBot="1" x14ac:dyDescent="0.25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5"/>
      <c r="M16" s="19"/>
      <c r="N16" s="19"/>
      <c r="O16" s="19"/>
      <c r="P16" s="19"/>
      <c r="Q16" s="19"/>
      <c r="R16" s="19"/>
      <c r="S16" s="19"/>
      <c r="T16" s="19"/>
      <c r="U16" s="31"/>
      <c r="V16" s="15"/>
      <c r="W16" s="18"/>
      <c r="X16" s="32"/>
    </row>
    <row r="17" spans="1:24" ht="16.5" thickTop="1" x14ac:dyDescent="0.25">
      <c r="A17" s="46" t="s">
        <v>74</v>
      </c>
      <c r="B17" s="33" t="s">
        <v>1</v>
      </c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5" t="s">
        <v>2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5" t="s">
        <v>3</v>
      </c>
      <c r="W17" s="36" t="s">
        <v>4</v>
      </c>
      <c r="X17" s="11"/>
    </row>
    <row r="18" spans="1:24" x14ac:dyDescent="0.2">
      <c r="A18" s="42" t="s">
        <v>88</v>
      </c>
      <c r="B18" s="19" t="s">
        <v>36</v>
      </c>
      <c r="C18" s="6" t="s">
        <v>70</v>
      </c>
      <c r="D18" s="6" t="s">
        <v>70</v>
      </c>
      <c r="E18" s="6" t="s">
        <v>70</v>
      </c>
      <c r="F18" s="6" t="s">
        <v>70</v>
      </c>
      <c r="G18" s="6" t="s">
        <v>70</v>
      </c>
      <c r="H18" s="6" t="s">
        <v>70</v>
      </c>
      <c r="I18" s="6" t="s">
        <v>70</v>
      </c>
      <c r="J18" s="6" t="s">
        <v>70</v>
      </c>
      <c r="K18" s="17" t="s">
        <v>70</v>
      </c>
      <c r="L18" s="15">
        <v>40</v>
      </c>
      <c r="M18" s="6" t="s">
        <v>70</v>
      </c>
      <c r="N18" s="6" t="s">
        <v>70</v>
      </c>
      <c r="O18" s="6" t="s">
        <v>70</v>
      </c>
      <c r="P18" s="6" t="s">
        <v>70</v>
      </c>
      <c r="Q18" s="6"/>
      <c r="R18" s="6" t="s">
        <v>70</v>
      </c>
      <c r="S18" s="6" t="s">
        <v>70</v>
      </c>
      <c r="T18" s="6" t="s">
        <v>70</v>
      </c>
      <c r="U18" s="6" t="s">
        <v>70</v>
      </c>
      <c r="V18" s="15">
        <v>42</v>
      </c>
      <c r="W18" s="18">
        <f>IF(V18&gt;"a",V18,L18+V18)</f>
        <v>82</v>
      </c>
      <c r="X18" s="11" t="s">
        <v>4</v>
      </c>
    </row>
    <row r="19" spans="1:24" ht="12" thickBot="1" x14ac:dyDescent="0.25">
      <c r="A19" s="42" t="s">
        <v>89</v>
      </c>
      <c r="B19" s="19" t="str">
        <f>B18</f>
        <v>AN</v>
      </c>
      <c r="C19" s="6" t="s">
        <v>70</v>
      </c>
      <c r="D19" s="6" t="s">
        <v>70</v>
      </c>
      <c r="E19" s="6" t="s">
        <v>70</v>
      </c>
      <c r="F19" s="6" t="s">
        <v>70</v>
      </c>
      <c r="G19" s="6" t="s">
        <v>70</v>
      </c>
      <c r="H19" s="6" t="s">
        <v>70</v>
      </c>
      <c r="I19" s="6" t="s">
        <v>70</v>
      </c>
      <c r="J19" s="6" t="s">
        <v>70</v>
      </c>
      <c r="K19" s="6" t="s">
        <v>70</v>
      </c>
      <c r="L19" s="15">
        <v>50</v>
      </c>
      <c r="M19" s="6" t="s">
        <v>70</v>
      </c>
      <c r="N19" s="6" t="s">
        <v>70</v>
      </c>
      <c r="O19" s="6" t="s">
        <v>70</v>
      </c>
      <c r="P19" s="6" t="s">
        <v>70</v>
      </c>
      <c r="Q19" s="6" t="s">
        <v>70</v>
      </c>
      <c r="R19" s="6" t="s">
        <v>70</v>
      </c>
      <c r="S19" s="6" t="s">
        <v>70</v>
      </c>
      <c r="T19" s="6" t="s">
        <v>70</v>
      </c>
      <c r="U19" s="17" t="s">
        <v>70</v>
      </c>
      <c r="V19" s="15">
        <v>45</v>
      </c>
      <c r="W19" s="18">
        <f>IF(V19&gt;"a",V19,L19+V19)</f>
        <v>95</v>
      </c>
      <c r="X19" s="20">
        <f>IF(COUNT(W18:W22)&lt;=3,"DQ",IF(COUNT(W18:W22)=4,SUM(W18:W22),SUM(W18:W22)-MAX(W18:W22)))</f>
        <v>386</v>
      </c>
    </row>
    <row r="20" spans="1:24" ht="12" thickTop="1" x14ac:dyDescent="0.2">
      <c r="A20" s="42" t="s">
        <v>186</v>
      </c>
      <c r="B20" s="19" t="str">
        <f>B19</f>
        <v>AN</v>
      </c>
      <c r="C20" s="6" t="s">
        <v>70</v>
      </c>
      <c r="D20" s="6" t="s">
        <v>70</v>
      </c>
      <c r="E20" s="6" t="s">
        <v>70</v>
      </c>
      <c r="F20" s="6" t="s">
        <v>70</v>
      </c>
      <c r="G20" s="6" t="s">
        <v>70</v>
      </c>
      <c r="H20" s="6" t="s">
        <v>70</v>
      </c>
      <c r="I20" s="6" t="s">
        <v>70</v>
      </c>
      <c r="J20" s="6" t="s">
        <v>70</v>
      </c>
      <c r="K20" s="6" t="s">
        <v>70</v>
      </c>
      <c r="L20" s="15">
        <v>49</v>
      </c>
      <c r="M20" s="6" t="s">
        <v>70</v>
      </c>
      <c r="N20" s="6" t="s">
        <v>70</v>
      </c>
      <c r="O20" s="6" t="s">
        <v>70</v>
      </c>
      <c r="P20" s="6" t="s">
        <v>70</v>
      </c>
      <c r="Q20" s="6" t="s">
        <v>70</v>
      </c>
      <c r="R20" s="6" t="s">
        <v>70</v>
      </c>
      <c r="S20" s="6" t="s">
        <v>70</v>
      </c>
      <c r="T20" s="6" t="s">
        <v>70</v>
      </c>
      <c r="U20" s="17" t="s">
        <v>70</v>
      </c>
      <c r="V20" s="15">
        <v>48</v>
      </c>
      <c r="W20" s="18">
        <f>IF(V20&gt;"a",V20,L20+V20)</f>
        <v>97</v>
      </c>
      <c r="X20" s="11"/>
    </row>
    <row r="21" spans="1:24" x14ac:dyDescent="0.2">
      <c r="A21" s="42" t="s">
        <v>187</v>
      </c>
      <c r="B21" s="19" t="s">
        <v>36</v>
      </c>
      <c r="C21" s="6" t="s">
        <v>70</v>
      </c>
      <c r="D21" s="6" t="s">
        <v>70</v>
      </c>
      <c r="E21" s="6" t="s">
        <v>70</v>
      </c>
      <c r="F21" s="6" t="s">
        <v>70</v>
      </c>
      <c r="G21" s="6" t="s">
        <v>70</v>
      </c>
      <c r="H21" s="6" t="s">
        <v>70</v>
      </c>
      <c r="I21" s="6" t="s">
        <v>70</v>
      </c>
      <c r="J21" s="6" t="s">
        <v>70</v>
      </c>
      <c r="K21" s="6" t="s">
        <v>70</v>
      </c>
      <c r="L21" s="15">
        <v>55</v>
      </c>
      <c r="M21" s="6" t="s">
        <v>70</v>
      </c>
      <c r="N21" s="6" t="s">
        <v>70</v>
      </c>
      <c r="O21" s="6" t="s">
        <v>70</v>
      </c>
      <c r="P21" s="6" t="s">
        <v>70</v>
      </c>
      <c r="Q21" s="6" t="s">
        <v>70</v>
      </c>
      <c r="R21" s="6" t="s">
        <v>70</v>
      </c>
      <c r="S21" s="6" t="s">
        <v>70</v>
      </c>
      <c r="T21" s="6" t="s">
        <v>70</v>
      </c>
      <c r="U21" s="17" t="s">
        <v>70</v>
      </c>
      <c r="V21" s="15">
        <v>57</v>
      </c>
      <c r="W21" s="18">
        <f>IF(V21&gt;"a",V21,L21+V21)</f>
        <v>112</v>
      </c>
      <c r="X21" s="11"/>
    </row>
    <row r="22" spans="1:24" x14ac:dyDescent="0.2">
      <c r="A22" s="43" t="s">
        <v>188</v>
      </c>
      <c r="B22" s="21" t="str">
        <f>B20</f>
        <v>AN</v>
      </c>
      <c r="C22" s="22" t="s">
        <v>70</v>
      </c>
      <c r="D22" s="22" t="s">
        <v>70</v>
      </c>
      <c r="E22" s="22" t="s">
        <v>70</v>
      </c>
      <c r="F22" s="22" t="s">
        <v>70</v>
      </c>
      <c r="G22" s="22" t="s">
        <v>70</v>
      </c>
      <c r="H22" s="22" t="s">
        <v>70</v>
      </c>
      <c r="I22" s="22" t="s">
        <v>70</v>
      </c>
      <c r="J22" s="22" t="s">
        <v>70</v>
      </c>
      <c r="K22" s="22" t="s">
        <v>70</v>
      </c>
      <c r="L22" s="23">
        <v>54</v>
      </c>
      <c r="M22" s="22" t="s">
        <v>70</v>
      </c>
      <c r="N22" s="22" t="s">
        <v>70</v>
      </c>
      <c r="O22" s="22" t="s">
        <v>70</v>
      </c>
      <c r="P22" s="22" t="s">
        <v>70</v>
      </c>
      <c r="Q22" s="22" t="s">
        <v>70</v>
      </c>
      <c r="R22" s="22" t="s">
        <v>70</v>
      </c>
      <c r="S22" s="22" t="s">
        <v>70</v>
      </c>
      <c r="T22" s="22" t="s">
        <v>70</v>
      </c>
      <c r="U22" s="24" t="s">
        <v>70</v>
      </c>
      <c r="V22" s="23">
        <v>58</v>
      </c>
      <c r="W22" s="25">
        <f>IF(V22&gt;"a",V22,L22+V22)</f>
        <v>112</v>
      </c>
      <c r="X22" s="11"/>
    </row>
    <row r="23" spans="1:24" ht="12" thickBot="1" x14ac:dyDescent="0.25">
      <c r="A23" s="44" t="s">
        <v>5</v>
      </c>
      <c r="B23" s="26" t="str">
        <f>B22</f>
        <v>AN</v>
      </c>
      <c r="C23" s="26">
        <f t="shared" ref="C23:K23" si="2">MIN(C18:C22)</f>
        <v>0</v>
      </c>
      <c r="D23" s="26">
        <f t="shared" si="2"/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7">
        <f>SUM(C23:K23)</f>
        <v>0</v>
      </c>
      <c r="M23" s="26">
        <f t="shared" ref="M23:U23" si="3">MIN(M18:M22)</f>
        <v>0</v>
      </c>
      <c r="N23" s="26">
        <f t="shared" si="3"/>
        <v>0</v>
      </c>
      <c r="O23" s="26">
        <f t="shared" si="3"/>
        <v>0</v>
      </c>
      <c r="P23" s="26">
        <f t="shared" si="3"/>
        <v>0</v>
      </c>
      <c r="Q23" s="26">
        <f t="shared" si="3"/>
        <v>0</v>
      </c>
      <c r="R23" s="26">
        <f t="shared" si="3"/>
        <v>0</v>
      </c>
      <c r="S23" s="26">
        <f t="shared" si="3"/>
        <v>0</v>
      </c>
      <c r="T23" s="26">
        <f t="shared" si="3"/>
        <v>0</v>
      </c>
      <c r="U23" s="28">
        <f t="shared" si="3"/>
        <v>0</v>
      </c>
      <c r="V23" s="27">
        <f>SUM(M23:U23)</f>
        <v>0</v>
      </c>
      <c r="W23" s="29">
        <f>L23+V23</f>
        <v>0</v>
      </c>
      <c r="X23" s="11"/>
    </row>
    <row r="24" spans="1:24" ht="12.75" thickTop="1" thickBot="1" x14ac:dyDescent="0.25">
      <c r="A24" s="4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1"/>
      <c r="V24" s="15"/>
      <c r="W24" s="18"/>
      <c r="X24" s="32"/>
    </row>
    <row r="25" spans="1:24" ht="16.5" thickTop="1" x14ac:dyDescent="0.25">
      <c r="A25" s="46" t="s">
        <v>75</v>
      </c>
      <c r="B25" s="33" t="s">
        <v>1</v>
      </c>
      <c r="C25" s="34">
        <v>1</v>
      </c>
      <c r="D25" s="34">
        <v>2</v>
      </c>
      <c r="E25" s="34">
        <v>3</v>
      </c>
      <c r="F25" s="34">
        <v>4</v>
      </c>
      <c r="G25" s="34">
        <v>5</v>
      </c>
      <c r="H25" s="34">
        <v>6</v>
      </c>
      <c r="I25" s="34">
        <v>7</v>
      </c>
      <c r="J25" s="34">
        <v>8</v>
      </c>
      <c r="K25" s="34">
        <v>9</v>
      </c>
      <c r="L25" s="35" t="s">
        <v>2</v>
      </c>
      <c r="M25" s="34">
        <v>10</v>
      </c>
      <c r="N25" s="34">
        <v>11</v>
      </c>
      <c r="O25" s="34">
        <v>12</v>
      </c>
      <c r="P25" s="34">
        <v>13</v>
      </c>
      <c r="Q25" s="34">
        <v>14</v>
      </c>
      <c r="R25" s="34">
        <v>15</v>
      </c>
      <c r="S25" s="34">
        <v>16</v>
      </c>
      <c r="T25" s="34">
        <v>17</v>
      </c>
      <c r="U25" s="34">
        <v>18</v>
      </c>
      <c r="V25" s="35" t="s">
        <v>3</v>
      </c>
      <c r="W25" s="36" t="s">
        <v>4</v>
      </c>
      <c r="X25" s="11"/>
    </row>
    <row r="26" spans="1:24" x14ac:dyDescent="0.2">
      <c r="A26" s="42" t="s">
        <v>86</v>
      </c>
      <c r="B26" s="6" t="s">
        <v>35</v>
      </c>
      <c r="C26" s="6" t="s">
        <v>70</v>
      </c>
      <c r="D26" s="6" t="s">
        <v>70</v>
      </c>
      <c r="E26" s="6" t="s">
        <v>70</v>
      </c>
      <c r="F26" s="6" t="s">
        <v>70</v>
      </c>
      <c r="G26" s="6" t="s">
        <v>70</v>
      </c>
      <c r="H26" s="6" t="s">
        <v>70</v>
      </c>
      <c r="I26" s="6" t="s">
        <v>70</v>
      </c>
      <c r="J26" s="6" t="s">
        <v>70</v>
      </c>
      <c r="K26" s="6" t="s">
        <v>70</v>
      </c>
      <c r="L26" s="15">
        <v>44</v>
      </c>
      <c r="M26" s="6" t="s">
        <v>70</v>
      </c>
      <c r="N26" s="6" t="s">
        <v>70</v>
      </c>
      <c r="O26" s="6" t="s">
        <v>70</v>
      </c>
      <c r="P26" s="6" t="s">
        <v>70</v>
      </c>
      <c r="Q26" s="6" t="s">
        <v>70</v>
      </c>
      <c r="R26" s="6" t="s">
        <v>70</v>
      </c>
      <c r="S26" s="6" t="s">
        <v>70</v>
      </c>
      <c r="T26" s="6" t="s">
        <v>70</v>
      </c>
      <c r="U26" s="17" t="s">
        <v>70</v>
      </c>
      <c r="V26" s="15">
        <v>49</v>
      </c>
      <c r="W26" s="18">
        <f>IF(V26&gt;"a",V26,L26+V26)</f>
        <v>93</v>
      </c>
      <c r="X26" s="11"/>
    </row>
    <row r="27" spans="1:24" x14ac:dyDescent="0.2">
      <c r="A27" s="42" t="s">
        <v>87</v>
      </c>
      <c r="B27" s="19" t="str">
        <f>IF(B26="","",B26)</f>
        <v>AW</v>
      </c>
      <c r="C27" s="6" t="s">
        <v>70</v>
      </c>
      <c r="D27" s="6" t="s">
        <v>70</v>
      </c>
      <c r="E27" s="6" t="s">
        <v>70</v>
      </c>
      <c r="F27" s="6" t="s">
        <v>70</v>
      </c>
      <c r="G27" s="6" t="s">
        <v>70</v>
      </c>
      <c r="H27" s="6" t="s">
        <v>70</v>
      </c>
      <c r="I27" s="6" t="s">
        <v>70</v>
      </c>
      <c r="J27" s="6" t="s">
        <v>70</v>
      </c>
      <c r="K27" s="17" t="s">
        <v>70</v>
      </c>
      <c r="L27" s="15">
        <v>59</v>
      </c>
      <c r="M27" s="6" t="s">
        <v>70</v>
      </c>
      <c r="N27" s="6" t="s">
        <v>70</v>
      </c>
      <c r="O27" s="6" t="s">
        <v>70</v>
      </c>
      <c r="P27" s="6" t="s">
        <v>70</v>
      </c>
      <c r="Q27" s="6" t="s">
        <v>70</v>
      </c>
      <c r="R27" s="6" t="s">
        <v>70</v>
      </c>
      <c r="S27" s="6" t="s">
        <v>70</v>
      </c>
      <c r="T27" s="6" t="s">
        <v>70</v>
      </c>
      <c r="U27" s="6" t="s">
        <v>70</v>
      </c>
      <c r="V27" s="15">
        <v>51</v>
      </c>
      <c r="W27" s="18">
        <f>IF(V27&gt;"a",V27,L27+V27)</f>
        <v>110</v>
      </c>
      <c r="X27" s="11" t="s">
        <v>4</v>
      </c>
    </row>
    <row r="28" spans="1:24" ht="12" thickBot="1" x14ac:dyDescent="0.25">
      <c r="A28" s="42" t="s">
        <v>171</v>
      </c>
      <c r="B28" s="19" t="str">
        <f>B27</f>
        <v>AW</v>
      </c>
      <c r="C28" s="6"/>
      <c r="D28" s="6"/>
      <c r="E28" s="6"/>
      <c r="F28" s="6"/>
      <c r="G28" s="6"/>
      <c r="H28" s="6"/>
      <c r="I28" s="6"/>
      <c r="J28" s="6"/>
      <c r="K28" s="6"/>
      <c r="L28" s="15">
        <v>61</v>
      </c>
      <c r="M28" s="6"/>
      <c r="N28" s="6"/>
      <c r="O28" s="6"/>
      <c r="P28" s="6"/>
      <c r="Q28" s="6"/>
      <c r="R28" s="6"/>
      <c r="S28" s="6"/>
      <c r="T28" s="6"/>
      <c r="U28" s="17"/>
      <c r="V28" s="15">
        <v>55</v>
      </c>
      <c r="W28" s="18">
        <f>IF(V28&gt;"a",V28,L28+V28)</f>
        <v>116</v>
      </c>
      <c r="X28" s="20">
        <f>IF(COUNT(W26:W30)&lt;=3,"DQ",IF(COUNT(W26:W30)=4,SUM(W26:W30),SUM(W26:W30)-MAX(W26:W30)))</f>
        <v>442</v>
      </c>
    </row>
    <row r="29" spans="1:24" ht="12" thickTop="1" x14ac:dyDescent="0.2">
      <c r="A29" s="42" t="s">
        <v>172</v>
      </c>
      <c r="B29" s="19" t="str">
        <f>B28</f>
        <v>AW</v>
      </c>
      <c r="C29" s="6"/>
      <c r="D29" s="6"/>
      <c r="E29" s="6"/>
      <c r="F29" s="6"/>
      <c r="G29" s="6"/>
      <c r="H29" s="6"/>
      <c r="I29" s="6"/>
      <c r="J29" s="6"/>
      <c r="K29" s="6"/>
      <c r="L29" s="15">
        <v>65</v>
      </c>
      <c r="M29" s="6"/>
      <c r="N29" s="6"/>
      <c r="O29" s="6"/>
      <c r="P29" s="6"/>
      <c r="Q29" s="6"/>
      <c r="R29" s="6"/>
      <c r="S29" s="6"/>
      <c r="T29" s="6"/>
      <c r="U29" s="17"/>
      <c r="V29" s="15">
        <v>58</v>
      </c>
      <c r="W29" s="18">
        <f>IF(V29&gt;"a",V29,L29+V29)</f>
        <v>123</v>
      </c>
      <c r="X29" s="11"/>
    </row>
    <row r="30" spans="1:24" x14ac:dyDescent="0.2">
      <c r="A30" s="43" t="s">
        <v>203</v>
      </c>
      <c r="B30" s="21" t="str">
        <f>B29</f>
        <v>AW</v>
      </c>
      <c r="C30" s="22"/>
      <c r="D30" s="22"/>
      <c r="E30" s="22"/>
      <c r="F30" s="22"/>
      <c r="G30" s="22"/>
      <c r="H30" s="22"/>
      <c r="I30" s="22"/>
      <c r="J30" s="22"/>
      <c r="K30" s="22"/>
      <c r="L30" s="23">
        <v>67</v>
      </c>
      <c r="M30" s="22"/>
      <c r="N30" s="22"/>
      <c r="O30" s="22"/>
      <c r="P30" s="22"/>
      <c r="Q30" s="22"/>
      <c r="R30" s="22"/>
      <c r="S30" s="22"/>
      <c r="T30" s="22"/>
      <c r="U30" s="24"/>
      <c r="V30" s="23">
        <v>61</v>
      </c>
      <c r="W30" s="25">
        <f>IF(V30&gt;"a",V30,L30+V30)</f>
        <v>128</v>
      </c>
      <c r="X30" s="11"/>
    </row>
    <row r="31" spans="1:24" ht="12" thickBot="1" x14ac:dyDescent="0.25">
      <c r="A31" s="44" t="s">
        <v>5</v>
      </c>
      <c r="B31" s="26" t="str">
        <f>B30</f>
        <v>AW</v>
      </c>
      <c r="C31" s="26">
        <f t="shared" ref="C31:K31" si="4">MIN(C26:C30)</f>
        <v>0</v>
      </c>
      <c r="D31" s="26">
        <f t="shared" si="4"/>
        <v>0</v>
      </c>
      <c r="E31" s="26">
        <f t="shared" si="4"/>
        <v>0</v>
      </c>
      <c r="F31" s="26">
        <f t="shared" si="4"/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7">
        <f>SUM(C31:K31)</f>
        <v>0</v>
      </c>
      <c r="M31" s="26">
        <f t="shared" ref="M31:U31" si="5">MIN(M26:M30)</f>
        <v>0</v>
      </c>
      <c r="N31" s="26">
        <f t="shared" si="5"/>
        <v>0</v>
      </c>
      <c r="O31" s="26">
        <f t="shared" si="5"/>
        <v>0</v>
      </c>
      <c r="P31" s="26">
        <f t="shared" si="5"/>
        <v>0</v>
      </c>
      <c r="Q31" s="26">
        <f t="shared" si="5"/>
        <v>0</v>
      </c>
      <c r="R31" s="26">
        <f t="shared" si="5"/>
        <v>0</v>
      </c>
      <c r="S31" s="26">
        <f t="shared" si="5"/>
        <v>0</v>
      </c>
      <c r="T31" s="26">
        <f t="shared" si="5"/>
        <v>0</v>
      </c>
      <c r="U31" s="28">
        <f t="shared" si="5"/>
        <v>0</v>
      </c>
      <c r="V31" s="27">
        <f>SUM(M31:U31)</f>
        <v>0</v>
      </c>
      <c r="W31" s="29">
        <f>L31+V31</f>
        <v>0</v>
      </c>
      <c r="X31" s="11"/>
    </row>
    <row r="32" spans="1:24" ht="12.75" thickTop="1" thickBot="1" x14ac:dyDescent="0.25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  <c r="M32" s="19"/>
      <c r="N32" s="19"/>
      <c r="O32" s="19"/>
      <c r="P32" s="19"/>
      <c r="Q32" s="19"/>
      <c r="R32" s="19"/>
      <c r="S32" s="19"/>
      <c r="T32" s="19"/>
      <c r="U32" s="31"/>
      <c r="V32" s="15"/>
      <c r="W32" s="18"/>
      <c r="X32" s="32"/>
    </row>
    <row r="33" spans="1:24" ht="16.5" thickTop="1" x14ac:dyDescent="0.25">
      <c r="A33" s="46" t="s">
        <v>76</v>
      </c>
      <c r="B33" s="33" t="s">
        <v>1</v>
      </c>
      <c r="C33" s="34">
        <v>1</v>
      </c>
      <c r="D33" s="34">
        <v>2</v>
      </c>
      <c r="E33" s="34">
        <v>3</v>
      </c>
      <c r="F33" s="34">
        <v>4</v>
      </c>
      <c r="G33" s="34">
        <v>5</v>
      </c>
      <c r="H33" s="34">
        <v>6</v>
      </c>
      <c r="I33" s="34">
        <v>7</v>
      </c>
      <c r="J33" s="34">
        <v>8</v>
      </c>
      <c r="K33" s="34">
        <v>9</v>
      </c>
      <c r="L33" s="35" t="s">
        <v>2</v>
      </c>
      <c r="M33" s="34">
        <v>10</v>
      </c>
      <c r="N33" s="34">
        <v>11</v>
      </c>
      <c r="O33" s="34">
        <v>12</v>
      </c>
      <c r="P33" s="34">
        <v>13</v>
      </c>
      <c r="Q33" s="34">
        <v>14</v>
      </c>
      <c r="R33" s="34">
        <v>15</v>
      </c>
      <c r="S33" s="34">
        <v>16</v>
      </c>
      <c r="T33" s="34">
        <v>17</v>
      </c>
      <c r="U33" s="34">
        <v>18</v>
      </c>
      <c r="V33" s="35" t="s">
        <v>3</v>
      </c>
      <c r="W33" s="36" t="s">
        <v>4</v>
      </c>
      <c r="X33" s="11"/>
    </row>
    <row r="34" spans="1:24" x14ac:dyDescent="0.2">
      <c r="A34" s="42" t="s">
        <v>90</v>
      </c>
      <c r="B34" s="6" t="s">
        <v>47</v>
      </c>
      <c r="C34" s="6" t="s">
        <v>70</v>
      </c>
      <c r="D34" s="6" t="s">
        <v>70</v>
      </c>
      <c r="E34" s="6" t="s">
        <v>70</v>
      </c>
      <c r="F34" s="6" t="s">
        <v>70</v>
      </c>
      <c r="G34" s="6" t="s">
        <v>70</v>
      </c>
      <c r="H34" s="6" t="s">
        <v>70</v>
      </c>
      <c r="I34" s="6" t="s">
        <v>70</v>
      </c>
      <c r="J34" s="6" t="s">
        <v>70</v>
      </c>
      <c r="K34" s="6" t="s">
        <v>70</v>
      </c>
      <c r="L34" s="15">
        <v>38</v>
      </c>
      <c r="M34" s="6" t="s">
        <v>70</v>
      </c>
      <c r="N34" s="6" t="s">
        <v>70</v>
      </c>
      <c r="O34" s="6" t="s">
        <v>70</v>
      </c>
      <c r="P34" s="6" t="s">
        <v>70</v>
      </c>
      <c r="Q34" s="6" t="s">
        <v>70</v>
      </c>
      <c r="R34" s="6" t="s">
        <v>70</v>
      </c>
      <c r="S34" s="6" t="s">
        <v>70</v>
      </c>
      <c r="T34" s="6" t="s">
        <v>70</v>
      </c>
      <c r="U34" s="17" t="s">
        <v>70</v>
      </c>
      <c r="V34" s="15">
        <v>39</v>
      </c>
      <c r="W34" s="18">
        <f>IF(V34&gt;"a",V34,L34+V34)</f>
        <v>77</v>
      </c>
      <c r="X34" s="11"/>
    </row>
    <row r="35" spans="1:24" x14ac:dyDescent="0.2">
      <c r="A35" s="42" t="s">
        <v>146</v>
      </c>
      <c r="B35" s="19" t="str">
        <f>IF(B34="","",B34)</f>
        <v>BC</v>
      </c>
      <c r="C35" s="6" t="s">
        <v>70</v>
      </c>
      <c r="D35" s="6" t="s">
        <v>70</v>
      </c>
      <c r="E35" s="6" t="s">
        <v>70</v>
      </c>
      <c r="F35" s="6" t="s">
        <v>70</v>
      </c>
      <c r="G35" s="6" t="s">
        <v>70</v>
      </c>
      <c r="H35" s="6" t="s">
        <v>70</v>
      </c>
      <c r="I35" s="6" t="s">
        <v>70</v>
      </c>
      <c r="J35" s="6" t="s">
        <v>70</v>
      </c>
      <c r="K35" s="17" t="s">
        <v>70</v>
      </c>
      <c r="L35" s="15">
        <v>42</v>
      </c>
      <c r="M35" s="6" t="s">
        <v>70</v>
      </c>
      <c r="N35" s="6" t="s">
        <v>70</v>
      </c>
      <c r="O35" s="6" t="s">
        <v>70</v>
      </c>
      <c r="P35" s="6" t="s">
        <v>70</v>
      </c>
      <c r="Q35" s="6" t="s">
        <v>70</v>
      </c>
      <c r="R35" s="6" t="s">
        <v>70</v>
      </c>
      <c r="S35" s="6" t="s">
        <v>70</v>
      </c>
      <c r="T35" s="6" t="s">
        <v>70</v>
      </c>
      <c r="U35" s="6" t="s">
        <v>70</v>
      </c>
      <c r="V35" s="15">
        <v>44</v>
      </c>
      <c r="W35" s="18">
        <f>IF(V35&gt;"a",V35,L35+V35)</f>
        <v>86</v>
      </c>
      <c r="X35" s="11" t="s">
        <v>4</v>
      </c>
    </row>
    <row r="36" spans="1:24" ht="12" thickBot="1" x14ac:dyDescent="0.25">
      <c r="A36" s="42" t="s">
        <v>91</v>
      </c>
      <c r="B36" s="19" t="str">
        <f>B35</f>
        <v>BC</v>
      </c>
      <c r="C36" s="6" t="s">
        <v>70</v>
      </c>
      <c r="D36" s="6" t="s">
        <v>70</v>
      </c>
      <c r="E36" s="6" t="s">
        <v>70</v>
      </c>
      <c r="F36" s="6" t="s">
        <v>70</v>
      </c>
      <c r="G36" s="6" t="s">
        <v>70</v>
      </c>
      <c r="H36" s="6" t="s">
        <v>70</v>
      </c>
      <c r="I36" s="6" t="s">
        <v>70</v>
      </c>
      <c r="J36" s="6" t="s">
        <v>70</v>
      </c>
      <c r="K36" s="6" t="s">
        <v>70</v>
      </c>
      <c r="L36" s="15">
        <v>42</v>
      </c>
      <c r="M36" s="6" t="s">
        <v>70</v>
      </c>
      <c r="N36" s="6" t="s">
        <v>70</v>
      </c>
      <c r="O36" s="6" t="s">
        <v>70</v>
      </c>
      <c r="P36" s="6" t="s">
        <v>70</v>
      </c>
      <c r="Q36" s="6" t="s">
        <v>70</v>
      </c>
      <c r="R36" s="6" t="s">
        <v>70</v>
      </c>
      <c r="S36" s="6" t="s">
        <v>70</v>
      </c>
      <c r="T36" s="6" t="s">
        <v>70</v>
      </c>
      <c r="U36" s="17" t="s">
        <v>70</v>
      </c>
      <c r="V36" s="15">
        <v>43</v>
      </c>
      <c r="W36" s="18">
        <f>IF(V36&gt;"a",V36,L36+V36)</f>
        <v>85</v>
      </c>
      <c r="X36" s="20">
        <f>IF(COUNT(W34:W38)&lt;=3,"DQ",IF(COUNT(W34:W38)=4,SUM(W34:W38),SUM(W34:W38)-MAX(W34:W38)))</f>
        <v>333</v>
      </c>
    </row>
    <row r="37" spans="1:24" ht="12" thickTop="1" x14ac:dyDescent="0.2">
      <c r="A37" s="42" t="s">
        <v>147</v>
      </c>
      <c r="B37" s="19" t="str">
        <f>B36</f>
        <v>BC</v>
      </c>
      <c r="C37" s="6" t="s">
        <v>70</v>
      </c>
      <c r="D37" s="6" t="s">
        <v>70</v>
      </c>
      <c r="E37" s="6" t="s">
        <v>70</v>
      </c>
      <c r="F37" s="6" t="s">
        <v>70</v>
      </c>
      <c r="G37" s="6" t="s">
        <v>70</v>
      </c>
      <c r="H37" s="6" t="s">
        <v>70</v>
      </c>
      <c r="I37" s="6" t="s">
        <v>70</v>
      </c>
      <c r="J37" s="6" t="s">
        <v>70</v>
      </c>
      <c r="K37" s="6" t="s">
        <v>70</v>
      </c>
      <c r="L37" s="15">
        <v>43</v>
      </c>
      <c r="M37" s="6" t="s">
        <v>70</v>
      </c>
      <c r="N37" s="6" t="s">
        <v>70</v>
      </c>
      <c r="O37" s="6" t="s">
        <v>70</v>
      </c>
      <c r="P37" s="6" t="s">
        <v>70</v>
      </c>
      <c r="Q37" s="6" t="s">
        <v>70</v>
      </c>
      <c r="R37" s="6" t="s">
        <v>70</v>
      </c>
      <c r="S37" s="6" t="s">
        <v>70</v>
      </c>
      <c r="T37" s="6" t="s">
        <v>70</v>
      </c>
      <c r="U37" s="17" t="s">
        <v>70</v>
      </c>
      <c r="V37" s="15">
        <v>42</v>
      </c>
      <c r="W37" s="18">
        <f>IF(V37&gt;"a",V37,L37+V37)</f>
        <v>85</v>
      </c>
      <c r="X37" s="11"/>
    </row>
    <row r="38" spans="1:24" x14ac:dyDescent="0.2">
      <c r="A38" s="43" t="s">
        <v>148</v>
      </c>
      <c r="B38" s="21" t="str">
        <f>B37</f>
        <v>BC</v>
      </c>
      <c r="C38" s="22" t="s">
        <v>70</v>
      </c>
      <c r="D38" s="22" t="s">
        <v>70</v>
      </c>
      <c r="E38" s="22" t="s">
        <v>70</v>
      </c>
      <c r="F38" s="22" t="s">
        <v>70</v>
      </c>
      <c r="G38" s="22" t="s">
        <v>70</v>
      </c>
      <c r="H38" s="22" t="s">
        <v>70</v>
      </c>
      <c r="I38" s="22" t="s">
        <v>70</v>
      </c>
      <c r="J38" s="22" t="s">
        <v>70</v>
      </c>
      <c r="K38" s="22" t="s">
        <v>70</v>
      </c>
      <c r="L38" s="23">
        <v>53</v>
      </c>
      <c r="M38" s="22" t="s">
        <v>70</v>
      </c>
      <c r="N38" s="22" t="s">
        <v>70</v>
      </c>
      <c r="O38" s="22" t="s">
        <v>70</v>
      </c>
      <c r="P38" s="22" t="s">
        <v>70</v>
      </c>
      <c r="Q38" s="22" t="s">
        <v>70</v>
      </c>
      <c r="R38" s="22" t="s">
        <v>70</v>
      </c>
      <c r="S38" s="22" t="s">
        <v>70</v>
      </c>
      <c r="T38" s="22" t="s">
        <v>70</v>
      </c>
      <c r="U38" s="24" t="s">
        <v>70</v>
      </c>
      <c r="V38" s="23">
        <v>49</v>
      </c>
      <c r="W38" s="25">
        <f>IF(V38&gt;"a",V38,L38+V38)</f>
        <v>102</v>
      </c>
      <c r="X38" s="11"/>
    </row>
    <row r="39" spans="1:24" ht="12" thickBot="1" x14ac:dyDescent="0.25">
      <c r="A39" s="44" t="s">
        <v>5</v>
      </c>
      <c r="B39" s="26" t="str">
        <f>B38</f>
        <v>BC</v>
      </c>
      <c r="C39" s="26">
        <f t="shared" ref="C39:K39" si="6">MIN(C34:C38)</f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7">
        <f>SUM(C39:K39)</f>
        <v>0</v>
      </c>
      <c r="M39" s="26">
        <f t="shared" ref="M39:U39" si="7">MIN(M34:M38)</f>
        <v>0</v>
      </c>
      <c r="N39" s="26">
        <f t="shared" si="7"/>
        <v>0</v>
      </c>
      <c r="O39" s="26">
        <f t="shared" si="7"/>
        <v>0</v>
      </c>
      <c r="P39" s="26">
        <f t="shared" si="7"/>
        <v>0</v>
      </c>
      <c r="Q39" s="26">
        <f t="shared" si="7"/>
        <v>0</v>
      </c>
      <c r="R39" s="26">
        <f t="shared" si="7"/>
        <v>0</v>
      </c>
      <c r="S39" s="26">
        <f t="shared" si="7"/>
        <v>0</v>
      </c>
      <c r="T39" s="26">
        <f t="shared" si="7"/>
        <v>0</v>
      </c>
      <c r="U39" s="28">
        <f t="shared" si="7"/>
        <v>0</v>
      </c>
      <c r="V39" s="27">
        <f>SUM(M39:U39)</f>
        <v>0</v>
      </c>
      <c r="W39" s="29">
        <f>L39+V39</f>
        <v>0</v>
      </c>
      <c r="X39" s="11"/>
    </row>
    <row r="40" spans="1:24" ht="12.75" thickTop="1" thickBot="1" x14ac:dyDescent="0.25">
      <c r="A40" s="4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5"/>
      <c r="M40" s="19"/>
      <c r="N40" s="19"/>
      <c r="O40" s="19"/>
      <c r="P40" s="19"/>
      <c r="Q40" s="19"/>
      <c r="R40" s="19"/>
      <c r="S40" s="19"/>
      <c r="T40" s="19"/>
      <c r="U40" s="31"/>
      <c r="V40" s="15"/>
      <c r="W40" s="18"/>
    </row>
    <row r="41" spans="1:24" ht="16.5" thickTop="1" x14ac:dyDescent="0.25">
      <c r="A41" s="46" t="s">
        <v>77</v>
      </c>
      <c r="B41" s="33" t="s">
        <v>1</v>
      </c>
      <c r="C41" s="34">
        <v>1</v>
      </c>
      <c r="D41" s="34">
        <v>2</v>
      </c>
      <c r="E41" s="34">
        <v>3</v>
      </c>
      <c r="F41" s="34">
        <v>4</v>
      </c>
      <c r="G41" s="34">
        <v>5</v>
      </c>
      <c r="H41" s="34">
        <v>6</v>
      </c>
      <c r="I41" s="34">
        <v>7</v>
      </c>
      <c r="J41" s="34">
        <v>8</v>
      </c>
      <c r="K41" s="34">
        <v>9</v>
      </c>
      <c r="L41" s="35" t="s">
        <v>2</v>
      </c>
      <c r="M41" s="34">
        <v>10</v>
      </c>
      <c r="N41" s="34">
        <v>11</v>
      </c>
      <c r="O41" s="34">
        <v>12</v>
      </c>
      <c r="P41" s="34">
        <v>13</v>
      </c>
      <c r="Q41" s="34">
        <v>14</v>
      </c>
      <c r="R41" s="34">
        <v>15</v>
      </c>
      <c r="S41" s="34">
        <v>16</v>
      </c>
      <c r="T41" s="34">
        <v>17</v>
      </c>
      <c r="U41" s="34">
        <v>18</v>
      </c>
      <c r="V41" s="35" t="s">
        <v>3</v>
      </c>
      <c r="W41" s="36" t="s">
        <v>4</v>
      </c>
      <c r="X41" s="11"/>
    </row>
    <row r="42" spans="1:24" x14ac:dyDescent="0.2">
      <c r="A42" s="42" t="s">
        <v>92</v>
      </c>
      <c r="B42" s="6" t="s">
        <v>39</v>
      </c>
      <c r="C42" s="6" t="s">
        <v>70</v>
      </c>
      <c r="D42" s="6" t="s">
        <v>70</v>
      </c>
      <c r="E42" s="6" t="s">
        <v>70</v>
      </c>
      <c r="F42" s="6" t="s">
        <v>70</v>
      </c>
      <c r="G42" s="6" t="s">
        <v>70</v>
      </c>
      <c r="H42" s="6" t="s">
        <v>70</v>
      </c>
      <c r="I42" s="6" t="s">
        <v>70</v>
      </c>
      <c r="J42" s="6" t="s">
        <v>72</v>
      </c>
      <c r="K42" s="6" t="s">
        <v>70</v>
      </c>
      <c r="L42" s="15">
        <v>37</v>
      </c>
      <c r="M42" s="6" t="s">
        <v>70</v>
      </c>
      <c r="N42" s="6" t="s">
        <v>70</v>
      </c>
      <c r="O42" s="6" t="s">
        <v>70</v>
      </c>
      <c r="P42" s="6" t="s">
        <v>70</v>
      </c>
      <c r="Q42" s="6" t="s">
        <v>70</v>
      </c>
      <c r="R42" s="6" t="s">
        <v>70</v>
      </c>
      <c r="S42" s="6" t="s">
        <v>70</v>
      </c>
      <c r="T42" s="6" t="s">
        <v>70</v>
      </c>
      <c r="U42" s="17" t="s">
        <v>70</v>
      </c>
      <c r="V42" s="15">
        <v>45</v>
      </c>
      <c r="W42" s="18">
        <f>IF(V42&gt;"a",V42,L42+V42)</f>
        <v>82</v>
      </c>
      <c r="X42" s="11"/>
    </row>
    <row r="43" spans="1:24" x14ac:dyDescent="0.2">
      <c r="A43" s="42" t="s">
        <v>95</v>
      </c>
      <c r="B43" s="19" t="str">
        <f>IF(B42="","",B42)</f>
        <v>BE</v>
      </c>
      <c r="C43" s="6" t="s">
        <v>70</v>
      </c>
      <c r="D43" s="6" t="s">
        <v>70</v>
      </c>
      <c r="E43" s="6" t="s">
        <v>70</v>
      </c>
      <c r="F43" s="6" t="s">
        <v>70</v>
      </c>
      <c r="G43" s="6" t="s">
        <v>70</v>
      </c>
      <c r="H43" s="6" t="s">
        <v>70</v>
      </c>
      <c r="I43" s="6" t="s">
        <v>70</v>
      </c>
      <c r="J43" s="6" t="s">
        <v>70</v>
      </c>
      <c r="K43" s="17" t="s">
        <v>70</v>
      </c>
      <c r="L43" s="15">
        <v>43</v>
      </c>
      <c r="M43" s="6" t="s">
        <v>70</v>
      </c>
      <c r="N43" s="6" t="s">
        <v>70</v>
      </c>
      <c r="O43" s="6" t="s">
        <v>70</v>
      </c>
      <c r="P43" s="6" t="s">
        <v>70</v>
      </c>
      <c r="Q43" s="6" t="s">
        <v>70</v>
      </c>
      <c r="R43" s="6" t="s">
        <v>70</v>
      </c>
      <c r="S43" s="6" t="s">
        <v>70</v>
      </c>
      <c r="T43" s="6" t="s">
        <v>70</v>
      </c>
      <c r="U43" s="6" t="s">
        <v>70</v>
      </c>
      <c r="V43" s="15">
        <v>40</v>
      </c>
      <c r="W43" s="18">
        <f>IF(V43&gt;"a",V43,L43+V43)</f>
        <v>83</v>
      </c>
      <c r="X43" s="11" t="s">
        <v>4</v>
      </c>
    </row>
    <row r="44" spans="1:24" ht="12" thickBot="1" x14ac:dyDescent="0.25">
      <c r="A44" s="42" t="s">
        <v>142</v>
      </c>
      <c r="B44" s="19" t="str">
        <f>B43</f>
        <v>BE</v>
      </c>
      <c r="C44" s="6" t="s">
        <v>70</v>
      </c>
      <c r="D44" s="6" t="s">
        <v>70</v>
      </c>
      <c r="E44" s="6" t="s">
        <v>70</v>
      </c>
      <c r="F44" s="6" t="s">
        <v>70</v>
      </c>
      <c r="G44" s="6" t="s">
        <v>70</v>
      </c>
      <c r="H44" s="6" t="s">
        <v>70</v>
      </c>
      <c r="I44" s="6" t="s">
        <v>70</v>
      </c>
      <c r="J44" s="6" t="s">
        <v>72</v>
      </c>
      <c r="K44" s="6" t="s">
        <v>70</v>
      </c>
      <c r="L44" s="15">
        <v>56</v>
      </c>
      <c r="M44" s="6" t="s">
        <v>70</v>
      </c>
      <c r="N44" s="6" t="s">
        <v>70</v>
      </c>
      <c r="O44" s="6" t="s">
        <v>70</v>
      </c>
      <c r="P44" s="6" t="s">
        <v>70</v>
      </c>
      <c r="Q44" s="6" t="s">
        <v>70</v>
      </c>
      <c r="R44" s="6" t="s">
        <v>70</v>
      </c>
      <c r="S44" s="6" t="s">
        <v>70</v>
      </c>
      <c r="T44" s="6" t="s">
        <v>70</v>
      </c>
      <c r="U44" s="17" t="s">
        <v>70</v>
      </c>
      <c r="V44" s="15">
        <v>45</v>
      </c>
      <c r="W44" s="18">
        <f>IF(V44&gt;"a",V44,L44+V44)</f>
        <v>101</v>
      </c>
      <c r="X44" s="20">
        <f>IF(COUNT(W42:W46)&lt;=3,"DQ",IF(COUNT(W42:W46)=4,SUM(W42:W46),SUM(W42:W46)-MAX(W42:W46)))</f>
        <v>355</v>
      </c>
    </row>
    <row r="45" spans="1:24" ht="12" thickTop="1" x14ac:dyDescent="0.2">
      <c r="A45" s="42" t="s">
        <v>93</v>
      </c>
      <c r="B45" s="19" t="str">
        <f>B44</f>
        <v>BE</v>
      </c>
      <c r="C45" s="6" t="s">
        <v>70</v>
      </c>
      <c r="D45" s="6" t="s">
        <v>70</v>
      </c>
      <c r="E45" s="6" t="s">
        <v>70</v>
      </c>
      <c r="F45" s="6" t="s">
        <v>70</v>
      </c>
      <c r="G45" s="6" t="s">
        <v>72</v>
      </c>
      <c r="H45" s="6" t="s">
        <v>70</v>
      </c>
      <c r="I45" s="6" t="s">
        <v>70</v>
      </c>
      <c r="J45" s="6" t="s">
        <v>70</v>
      </c>
      <c r="K45" s="6" t="s">
        <v>70</v>
      </c>
      <c r="L45" s="15">
        <v>51</v>
      </c>
      <c r="M45" s="6" t="s">
        <v>70</v>
      </c>
      <c r="N45" s="6" t="s">
        <v>70</v>
      </c>
      <c r="O45" s="6" t="s">
        <v>70</v>
      </c>
      <c r="P45" s="6" t="s">
        <v>70</v>
      </c>
      <c r="Q45" s="6" t="s">
        <v>70</v>
      </c>
      <c r="R45" s="6" t="s">
        <v>70</v>
      </c>
      <c r="S45" s="6" t="s">
        <v>70</v>
      </c>
      <c r="T45" s="6" t="s">
        <v>70</v>
      </c>
      <c r="U45" s="17" t="s">
        <v>70</v>
      </c>
      <c r="V45" s="15">
        <v>48</v>
      </c>
      <c r="W45" s="18">
        <f>IF(V45&gt;"a",V45,L45+V45)</f>
        <v>99</v>
      </c>
      <c r="X45" s="11"/>
    </row>
    <row r="46" spans="1:24" x14ac:dyDescent="0.2">
      <c r="A46" s="43" t="s">
        <v>94</v>
      </c>
      <c r="B46" s="21" t="str">
        <f>B45</f>
        <v>BE</v>
      </c>
      <c r="C46" s="22" t="s">
        <v>70</v>
      </c>
      <c r="D46" s="22" t="s">
        <v>70</v>
      </c>
      <c r="E46" s="22" t="s">
        <v>70</v>
      </c>
      <c r="F46" s="22" t="s">
        <v>70</v>
      </c>
      <c r="G46" s="22" t="s">
        <v>70</v>
      </c>
      <c r="H46" s="22" t="s">
        <v>70</v>
      </c>
      <c r="I46" s="22" t="s">
        <v>70</v>
      </c>
      <c r="J46" s="22" t="s">
        <v>70</v>
      </c>
      <c r="K46" s="22" t="s">
        <v>70</v>
      </c>
      <c r="L46" s="23">
        <v>46</v>
      </c>
      <c r="M46" s="22" t="s">
        <v>70</v>
      </c>
      <c r="N46" s="22" t="s">
        <v>70</v>
      </c>
      <c r="O46" s="22" t="s">
        <v>70</v>
      </c>
      <c r="P46" s="22" t="s">
        <v>70</v>
      </c>
      <c r="Q46" s="22" t="s">
        <v>70</v>
      </c>
      <c r="R46" s="22" t="s">
        <v>70</v>
      </c>
      <c r="S46" s="22" t="s">
        <v>70</v>
      </c>
      <c r="T46" s="22" t="s">
        <v>70</v>
      </c>
      <c r="U46" s="24" t="s">
        <v>70</v>
      </c>
      <c r="V46" s="23">
        <v>45</v>
      </c>
      <c r="W46" s="25">
        <f>IF(V46&gt;"a",V46,L46+V46)</f>
        <v>91</v>
      </c>
      <c r="X46" s="11"/>
    </row>
    <row r="47" spans="1:24" ht="12" thickBot="1" x14ac:dyDescent="0.25">
      <c r="A47" s="44" t="s">
        <v>5</v>
      </c>
      <c r="B47" s="26" t="str">
        <f>B46</f>
        <v>BE</v>
      </c>
      <c r="C47" s="26">
        <f t="shared" ref="C47:K47" si="8">MIN(C42:C46)</f>
        <v>0</v>
      </c>
      <c r="D47" s="26">
        <f t="shared" si="8"/>
        <v>0</v>
      </c>
      <c r="E47" s="26">
        <f t="shared" si="8"/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26">
        <f t="shared" si="8"/>
        <v>0</v>
      </c>
      <c r="L47" s="27">
        <f>SUM(C47:K47)</f>
        <v>0</v>
      </c>
      <c r="M47" s="26">
        <f t="shared" ref="M47:U47" si="9">MIN(M42:M46)</f>
        <v>0</v>
      </c>
      <c r="N47" s="26">
        <f t="shared" si="9"/>
        <v>0</v>
      </c>
      <c r="O47" s="26">
        <f t="shared" si="9"/>
        <v>0</v>
      </c>
      <c r="P47" s="26">
        <f t="shared" si="9"/>
        <v>0</v>
      </c>
      <c r="Q47" s="26">
        <f t="shared" si="9"/>
        <v>0</v>
      </c>
      <c r="R47" s="26">
        <f t="shared" si="9"/>
        <v>0</v>
      </c>
      <c r="S47" s="26">
        <f t="shared" si="9"/>
        <v>0</v>
      </c>
      <c r="T47" s="26">
        <f t="shared" si="9"/>
        <v>0</v>
      </c>
      <c r="U47" s="28">
        <f t="shared" si="9"/>
        <v>0</v>
      </c>
      <c r="V47" s="27">
        <f>SUM(M47:U47)</f>
        <v>0</v>
      </c>
      <c r="W47" s="29">
        <f>L47+V47</f>
        <v>0</v>
      </c>
      <c r="X47" s="11"/>
    </row>
    <row r="48" spans="1:24" ht="12.75" thickTop="1" thickBot="1" x14ac:dyDescent="0.25">
      <c r="A48" s="5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5"/>
      <c r="M48" s="19"/>
      <c r="N48" s="19"/>
      <c r="O48" s="19"/>
      <c r="P48" s="19"/>
      <c r="Q48" s="19"/>
      <c r="R48" s="19"/>
      <c r="S48" s="19"/>
      <c r="T48" s="19"/>
      <c r="U48" s="31"/>
      <c r="V48" s="15"/>
      <c r="W48" s="18"/>
      <c r="X48" s="32"/>
    </row>
    <row r="49" spans="1:24" ht="16.5" thickTop="1" x14ac:dyDescent="0.25">
      <c r="A49" s="46" t="s">
        <v>134</v>
      </c>
      <c r="B49" s="33" t="s">
        <v>1</v>
      </c>
      <c r="C49" s="34">
        <v>1</v>
      </c>
      <c r="D49" s="34">
        <v>2</v>
      </c>
      <c r="E49" s="34">
        <v>3</v>
      </c>
      <c r="F49" s="34">
        <v>4</v>
      </c>
      <c r="G49" s="34">
        <v>5</v>
      </c>
      <c r="H49" s="34">
        <v>6</v>
      </c>
      <c r="I49" s="34">
        <v>7</v>
      </c>
      <c r="J49" s="34">
        <v>8</v>
      </c>
      <c r="K49" s="34">
        <v>9</v>
      </c>
      <c r="L49" s="35" t="s">
        <v>2</v>
      </c>
      <c r="M49" s="34">
        <v>10</v>
      </c>
      <c r="N49" s="34">
        <v>11</v>
      </c>
      <c r="O49" s="34">
        <v>12</v>
      </c>
      <c r="P49" s="34">
        <v>13</v>
      </c>
      <c r="Q49" s="34">
        <v>14</v>
      </c>
      <c r="R49" s="34">
        <v>15</v>
      </c>
      <c r="S49" s="34">
        <v>16</v>
      </c>
      <c r="T49" s="34">
        <v>17</v>
      </c>
      <c r="U49" s="34">
        <v>18</v>
      </c>
      <c r="V49" s="35" t="s">
        <v>3</v>
      </c>
      <c r="W49" s="36" t="s">
        <v>4</v>
      </c>
      <c r="X49" s="11"/>
    </row>
    <row r="50" spans="1:24" x14ac:dyDescent="0.2">
      <c r="A50" s="42" t="s">
        <v>152</v>
      </c>
      <c r="B50" s="6" t="s">
        <v>135</v>
      </c>
      <c r="C50" s="6" t="s">
        <v>70</v>
      </c>
      <c r="D50" s="6" t="s">
        <v>70</v>
      </c>
      <c r="E50" s="6" t="s">
        <v>70</v>
      </c>
      <c r="F50" s="6" t="s">
        <v>70</v>
      </c>
      <c r="G50" s="6" t="s">
        <v>70</v>
      </c>
      <c r="H50" s="6" t="s">
        <v>70</v>
      </c>
      <c r="I50" s="6" t="s">
        <v>70</v>
      </c>
      <c r="J50" s="6" t="s">
        <v>70</v>
      </c>
      <c r="K50" s="6" t="s">
        <v>70</v>
      </c>
      <c r="L50" s="15">
        <v>39</v>
      </c>
      <c r="M50" s="6" t="s">
        <v>70</v>
      </c>
      <c r="N50" s="6" t="s">
        <v>70</v>
      </c>
      <c r="O50" s="6" t="s">
        <v>70</v>
      </c>
      <c r="P50" s="6" t="s">
        <v>70</v>
      </c>
      <c r="Q50" s="6" t="s">
        <v>70</v>
      </c>
      <c r="R50" s="6" t="s">
        <v>70</v>
      </c>
      <c r="S50" s="6" t="s">
        <v>72</v>
      </c>
      <c r="T50" s="6" t="s">
        <v>70</v>
      </c>
      <c r="U50" s="17" t="s">
        <v>70</v>
      </c>
      <c r="V50" s="15">
        <v>39</v>
      </c>
      <c r="W50" s="18">
        <f>IF(V50&gt;"a",V50,L50+V50)</f>
        <v>78</v>
      </c>
      <c r="X50" s="11"/>
    </row>
    <row r="51" spans="1:24" x14ac:dyDescent="0.2">
      <c r="A51" s="42" t="s">
        <v>153</v>
      </c>
      <c r="B51" s="19" t="str">
        <f>IF(B50="","",B50)</f>
        <v>TOSA</v>
      </c>
      <c r="C51" s="6" t="s">
        <v>70</v>
      </c>
      <c r="D51" s="6" t="s">
        <v>70</v>
      </c>
      <c r="E51" s="6" t="s">
        <v>70</v>
      </c>
      <c r="F51" s="6" t="s">
        <v>70</v>
      </c>
      <c r="G51" s="6" t="s">
        <v>70</v>
      </c>
      <c r="H51" s="6" t="s">
        <v>70</v>
      </c>
      <c r="I51" s="6" t="s">
        <v>70</v>
      </c>
      <c r="J51" s="6" t="s">
        <v>70</v>
      </c>
      <c r="K51" s="17" t="s">
        <v>70</v>
      </c>
      <c r="L51" s="15">
        <v>45</v>
      </c>
      <c r="M51" s="6" t="s">
        <v>70</v>
      </c>
      <c r="N51" s="6" t="s">
        <v>70</v>
      </c>
      <c r="O51" s="6" t="s">
        <v>70</v>
      </c>
      <c r="P51" s="6" t="s">
        <v>70</v>
      </c>
      <c r="Q51" s="6" t="s">
        <v>70</v>
      </c>
      <c r="R51" s="6" t="s">
        <v>70</v>
      </c>
      <c r="S51" s="6" t="s">
        <v>70</v>
      </c>
      <c r="T51" s="6" t="s">
        <v>70</v>
      </c>
      <c r="U51" s="6" t="s">
        <v>70</v>
      </c>
      <c r="V51" s="15">
        <v>44</v>
      </c>
      <c r="W51" s="18">
        <f>IF(V51&gt;"a",V51,L51+V51)</f>
        <v>89</v>
      </c>
      <c r="X51" s="11" t="s">
        <v>4</v>
      </c>
    </row>
    <row r="52" spans="1:24" ht="12" thickBot="1" x14ac:dyDescent="0.25">
      <c r="A52" s="42" t="s">
        <v>154</v>
      </c>
      <c r="B52" s="19" t="str">
        <f>B51</f>
        <v>TOSA</v>
      </c>
      <c r="C52" s="6" t="s">
        <v>70</v>
      </c>
      <c r="D52" s="6" t="s">
        <v>70</v>
      </c>
      <c r="E52" s="6" t="s">
        <v>70</v>
      </c>
      <c r="F52" s="6" t="s">
        <v>70</v>
      </c>
      <c r="G52" s="6" t="s">
        <v>70</v>
      </c>
      <c r="H52" s="6" t="s">
        <v>70</v>
      </c>
      <c r="I52" s="6" t="s">
        <v>70</v>
      </c>
      <c r="J52" s="6" t="s">
        <v>70</v>
      </c>
      <c r="K52" s="6" t="s">
        <v>70</v>
      </c>
      <c r="L52" s="15">
        <v>57</v>
      </c>
      <c r="M52" s="6" t="s">
        <v>70</v>
      </c>
      <c r="N52" s="6" t="s">
        <v>70</v>
      </c>
      <c r="O52" s="6" t="s">
        <v>70</v>
      </c>
      <c r="P52" s="6" t="s">
        <v>70</v>
      </c>
      <c r="Q52" s="6" t="s">
        <v>70</v>
      </c>
      <c r="R52" s="6" t="s">
        <v>70</v>
      </c>
      <c r="S52" s="6" t="s">
        <v>70</v>
      </c>
      <c r="T52" s="6" t="s">
        <v>70</v>
      </c>
      <c r="U52" s="17" t="s">
        <v>70</v>
      </c>
      <c r="V52" s="15">
        <v>54</v>
      </c>
      <c r="W52" s="18">
        <f>IF(V52&gt;"a",V52,L52+V52)</f>
        <v>111</v>
      </c>
      <c r="X52" s="20">
        <f>IF(COUNT(W50:W54)&lt;=3,"DQ",IF(COUNT(W50:W54)=4,SUM(W50:W54),SUM(W50:W54)-MAX(W50:W54)))</f>
        <v>386</v>
      </c>
    </row>
    <row r="53" spans="1:24" ht="12" thickTop="1" x14ac:dyDescent="0.2">
      <c r="A53" s="42" t="s">
        <v>155</v>
      </c>
      <c r="B53" s="19" t="str">
        <f>B52</f>
        <v>TOSA</v>
      </c>
      <c r="C53" s="6" t="s">
        <v>70</v>
      </c>
      <c r="D53" s="6" t="s">
        <v>70</v>
      </c>
      <c r="E53" s="6" t="s">
        <v>70</v>
      </c>
      <c r="F53" s="6" t="s">
        <v>70</v>
      </c>
      <c r="G53" s="6" t="s">
        <v>70</v>
      </c>
      <c r="H53" s="6" t="s">
        <v>70</v>
      </c>
      <c r="I53" s="6" t="s">
        <v>70</v>
      </c>
      <c r="J53" s="6" t="s">
        <v>70</v>
      </c>
      <c r="K53" s="6" t="s">
        <v>70</v>
      </c>
      <c r="L53" s="15">
        <v>53</v>
      </c>
      <c r="M53" s="6" t="s">
        <v>70</v>
      </c>
      <c r="N53" s="6" t="s">
        <v>70</v>
      </c>
      <c r="O53" s="6" t="s">
        <v>70</v>
      </c>
      <c r="P53" s="6" t="s">
        <v>70</v>
      </c>
      <c r="Q53" s="6" t="s">
        <v>70</v>
      </c>
      <c r="R53" s="6" t="s">
        <v>70</v>
      </c>
      <c r="S53" s="6" t="s">
        <v>70</v>
      </c>
      <c r="T53" s="6" t="s">
        <v>70</v>
      </c>
      <c r="U53" s="17" t="s">
        <v>70</v>
      </c>
      <c r="V53" s="15">
        <v>55</v>
      </c>
      <c r="W53" s="18">
        <f>IF(V53&gt;"a",V53,L53+V53)</f>
        <v>108</v>
      </c>
      <c r="X53" s="11"/>
    </row>
    <row r="54" spans="1:24" x14ac:dyDescent="0.2">
      <c r="A54" s="43" t="s">
        <v>156</v>
      </c>
      <c r="B54" s="21" t="str">
        <f>B53</f>
        <v>TOSA</v>
      </c>
      <c r="C54" s="22" t="s">
        <v>70</v>
      </c>
      <c r="D54" s="22" t="s">
        <v>70</v>
      </c>
      <c r="E54" s="22" t="s">
        <v>70</v>
      </c>
      <c r="F54" s="22" t="s">
        <v>70</v>
      </c>
      <c r="G54" s="22" t="s">
        <v>70</v>
      </c>
      <c r="H54" s="22" t="s">
        <v>70</v>
      </c>
      <c r="I54" s="22" t="s">
        <v>70</v>
      </c>
      <c r="J54" s="22" t="s">
        <v>70</v>
      </c>
      <c r="K54" s="22" t="s">
        <v>70</v>
      </c>
      <c r="L54" s="23">
        <v>67</v>
      </c>
      <c r="M54" s="22" t="s">
        <v>70</v>
      </c>
      <c r="N54" s="22" t="s">
        <v>70</v>
      </c>
      <c r="O54" s="22" t="s">
        <v>70</v>
      </c>
      <c r="P54" s="22" t="s">
        <v>70</v>
      </c>
      <c r="Q54" s="22" t="s">
        <v>70</v>
      </c>
      <c r="R54" s="22" t="s">
        <v>70</v>
      </c>
      <c r="S54" s="22" t="s">
        <v>70</v>
      </c>
      <c r="T54" s="22" t="s">
        <v>70</v>
      </c>
      <c r="U54" s="24" t="s">
        <v>70</v>
      </c>
      <c r="V54" s="23">
        <v>66</v>
      </c>
      <c r="W54" s="25">
        <f>IF(V54&gt;"a",V54,L54+V54)</f>
        <v>133</v>
      </c>
      <c r="X54" s="11"/>
    </row>
    <row r="55" spans="1:24" ht="12" thickBot="1" x14ac:dyDescent="0.25">
      <c r="A55" s="44" t="s">
        <v>5</v>
      </c>
      <c r="B55" s="26" t="str">
        <f>B54</f>
        <v>TOSA</v>
      </c>
      <c r="C55" s="26">
        <f t="shared" ref="C55:K55" si="10">MIN(C50:C54)</f>
        <v>0</v>
      </c>
      <c r="D55" s="26">
        <f t="shared" si="10"/>
        <v>0</v>
      </c>
      <c r="E55" s="26">
        <f t="shared" si="10"/>
        <v>0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7">
        <f>SUM(C55:K55)</f>
        <v>0</v>
      </c>
      <c r="M55" s="26">
        <f t="shared" ref="M55:U55" si="11">MIN(M50:M54)</f>
        <v>0</v>
      </c>
      <c r="N55" s="26">
        <f t="shared" si="11"/>
        <v>0</v>
      </c>
      <c r="O55" s="26">
        <f t="shared" si="11"/>
        <v>0</v>
      </c>
      <c r="P55" s="26">
        <f t="shared" si="11"/>
        <v>0</v>
      </c>
      <c r="Q55" s="26">
        <f t="shared" si="11"/>
        <v>0</v>
      </c>
      <c r="R55" s="26">
        <f t="shared" si="11"/>
        <v>0</v>
      </c>
      <c r="S55" s="26">
        <f t="shared" si="11"/>
        <v>0</v>
      </c>
      <c r="T55" s="26">
        <f t="shared" si="11"/>
        <v>0</v>
      </c>
      <c r="U55" s="28">
        <f t="shared" si="11"/>
        <v>0</v>
      </c>
      <c r="V55" s="27">
        <f>SUM(M55:U55)</f>
        <v>0</v>
      </c>
      <c r="W55" s="29">
        <f>L55+V55</f>
        <v>0</v>
      </c>
      <c r="X55" s="11"/>
    </row>
    <row r="56" spans="1:24" ht="12.75" thickTop="1" thickBot="1" x14ac:dyDescent="0.25">
      <c r="A56" s="5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5"/>
      <c r="M56" s="19"/>
      <c r="N56" s="19"/>
      <c r="O56" s="19"/>
      <c r="P56" s="19"/>
      <c r="Q56" s="19"/>
      <c r="R56" s="19"/>
      <c r="S56" s="19"/>
      <c r="T56" s="19"/>
      <c r="U56" s="31"/>
      <c r="V56" s="15"/>
      <c r="W56" s="18"/>
      <c r="X56" s="32"/>
    </row>
    <row r="57" spans="1:24" ht="16.5" thickTop="1" x14ac:dyDescent="0.25">
      <c r="A57" s="46" t="s">
        <v>33</v>
      </c>
      <c r="B57" s="33" t="s">
        <v>1</v>
      </c>
      <c r="C57" s="34">
        <v>1</v>
      </c>
      <c r="D57" s="34">
        <v>2</v>
      </c>
      <c r="E57" s="34">
        <v>3</v>
      </c>
      <c r="F57" s="34">
        <v>4</v>
      </c>
      <c r="G57" s="34">
        <v>5</v>
      </c>
      <c r="H57" s="34">
        <v>6</v>
      </c>
      <c r="I57" s="34">
        <v>7</v>
      </c>
      <c r="J57" s="34">
        <v>8</v>
      </c>
      <c r="K57" s="34">
        <v>9</v>
      </c>
      <c r="L57" s="35" t="s">
        <v>2</v>
      </c>
      <c r="M57" s="34">
        <v>10</v>
      </c>
      <c r="N57" s="34">
        <v>11</v>
      </c>
      <c r="O57" s="34">
        <v>12</v>
      </c>
      <c r="P57" s="34">
        <v>13</v>
      </c>
      <c r="Q57" s="34">
        <v>14</v>
      </c>
      <c r="R57" s="34">
        <v>15</v>
      </c>
      <c r="S57" s="34">
        <v>16</v>
      </c>
      <c r="T57" s="34">
        <v>17</v>
      </c>
      <c r="U57" s="34">
        <v>18</v>
      </c>
      <c r="V57" s="35" t="s">
        <v>3</v>
      </c>
      <c r="W57" s="138" t="s">
        <v>4</v>
      </c>
      <c r="X57" s="32"/>
    </row>
    <row r="58" spans="1:24" x14ac:dyDescent="0.2">
      <c r="A58" s="42" t="s">
        <v>96</v>
      </c>
      <c r="B58" s="6" t="s">
        <v>48</v>
      </c>
      <c r="C58" s="6" t="s">
        <v>70</v>
      </c>
      <c r="D58" s="6" t="s">
        <v>70</v>
      </c>
      <c r="E58" s="6" t="s">
        <v>70</v>
      </c>
      <c r="F58" s="6" t="s">
        <v>70</v>
      </c>
      <c r="G58" s="6" t="s">
        <v>70</v>
      </c>
      <c r="H58" s="6" t="s">
        <v>70</v>
      </c>
      <c r="I58" s="6" t="s">
        <v>72</v>
      </c>
      <c r="J58" s="6" t="s">
        <v>72</v>
      </c>
      <c r="K58" s="6" t="s">
        <v>70</v>
      </c>
      <c r="L58" s="15">
        <v>41</v>
      </c>
      <c r="M58" s="6" t="s">
        <v>70</v>
      </c>
      <c r="N58" s="6" t="s">
        <v>70</v>
      </c>
      <c r="O58" s="6" t="s">
        <v>70</v>
      </c>
      <c r="P58" s="6" t="s">
        <v>70</v>
      </c>
      <c r="Q58" s="6" t="s">
        <v>70</v>
      </c>
      <c r="R58" s="6" t="s">
        <v>70</v>
      </c>
      <c r="S58" s="6" t="s">
        <v>70</v>
      </c>
      <c r="T58" s="6" t="s">
        <v>70</v>
      </c>
      <c r="U58" s="17" t="s">
        <v>70</v>
      </c>
      <c r="V58" s="15">
        <v>40</v>
      </c>
      <c r="W58" s="139">
        <f>IF(V58&gt;"a",V58,L58+V58)</f>
        <v>81</v>
      </c>
    </row>
    <row r="59" spans="1:24" x14ac:dyDescent="0.2">
      <c r="A59" s="42" t="s">
        <v>99</v>
      </c>
      <c r="B59" s="19" t="str">
        <f>IF(B58="","",B58)</f>
        <v>DS</v>
      </c>
      <c r="C59" s="6" t="s">
        <v>70</v>
      </c>
      <c r="D59" s="6" t="s">
        <v>70</v>
      </c>
      <c r="E59" s="6" t="s">
        <v>70</v>
      </c>
      <c r="F59" s="6" t="s">
        <v>70</v>
      </c>
      <c r="G59" s="6" t="s">
        <v>70</v>
      </c>
      <c r="H59" s="6" t="s">
        <v>70</v>
      </c>
      <c r="I59" s="6" t="s">
        <v>70</v>
      </c>
      <c r="J59" s="6" t="s">
        <v>70</v>
      </c>
      <c r="K59" s="17" t="s">
        <v>70</v>
      </c>
      <c r="L59" s="15">
        <v>45</v>
      </c>
      <c r="M59" s="6" t="s">
        <v>70</v>
      </c>
      <c r="N59" s="6" t="s">
        <v>70</v>
      </c>
      <c r="O59" s="6" t="s">
        <v>70</v>
      </c>
      <c r="P59" s="6" t="s">
        <v>70</v>
      </c>
      <c r="Q59" s="6" t="s">
        <v>70</v>
      </c>
      <c r="R59" s="6" t="s">
        <v>70</v>
      </c>
      <c r="S59" s="6" t="s">
        <v>70</v>
      </c>
      <c r="T59" s="6" t="s">
        <v>70</v>
      </c>
      <c r="U59" s="6" t="s">
        <v>70</v>
      </c>
      <c r="V59" s="15">
        <v>42</v>
      </c>
      <c r="W59" s="18">
        <f>IF(V59&gt;"a",V59,L59+V59)</f>
        <v>87</v>
      </c>
      <c r="X59" s="11"/>
    </row>
    <row r="60" spans="1:24" x14ac:dyDescent="0.2">
      <c r="A60" s="42" t="s">
        <v>98</v>
      </c>
      <c r="B60" s="19" t="str">
        <f>B59</f>
        <v>DS</v>
      </c>
      <c r="C60" s="6" t="s">
        <v>70</v>
      </c>
      <c r="D60" s="6" t="s">
        <v>70</v>
      </c>
      <c r="E60" s="6" t="s">
        <v>70</v>
      </c>
      <c r="F60" s="6" t="s">
        <v>70</v>
      </c>
      <c r="G60" s="6" t="s">
        <v>70</v>
      </c>
      <c r="H60" s="6" t="s">
        <v>70</v>
      </c>
      <c r="I60" s="6" t="s">
        <v>70</v>
      </c>
      <c r="J60" s="6" t="s">
        <v>70</v>
      </c>
      <c r="K60" s="6" t="s">
        <v>70</v>
      </c>
      <c r="L60" s="15">
        <v>47</v>
      </c>
      <c r="M60" s="6" t="s">
        <v>70</v>
      </c>
      <c r="N60" s="6" t="s">
        <v>70</v>
      </c>
      <c r="O60" s="6" t="s">
        <v>70</v>
      </c>
      <c r="P60" s="6" t="s">
        <v>70</v>
      </c>
      <c r="Q60" s="6" t="s">
        <v>70</v>
      </c>
      <c r="R60" s="6" t="s">
        <v>70</v>
      </c>
      <c r="S60" s="6" t="s">
        <v>70</v>
      </c>
      <c r="T60" s="6" t="s">
        <v>70</v>
      </c>
      <c r="U60" s="17" t="s">
        <v>70</v>
      </c>
      <c r="V60" s="15">
        <v>42</v>
      </c>
      <c r="W60" s="18">
        <f>IF(V60&gt;"a",V60,L60+V60)</f>
        <v>89</v>
      </c>
      <c r="X60" s="11"/>
    </row>
    <row r="61" spans="1:24" x14ac:dyDescent="0.2">
      <c r="A61" s="42" t="s">
        <v>97</v>
      </c>
      <c r="B61" s="19" t="s">
        <v>48</v>
      </c>
      <c r="C61" s="6" t="s">
        <v>70</v>
      </c>
      <c r="D61" s="6" t="s">
        <v>70</v>
      </c>
      <c r="E61" s="6" t="s">
        <v>70</v>
      </c>
      <c r="F61" s="6" t="s">
        <v>70</v>
      </c>
      <c r="G61" s="6" t="s">
        <v>70</v>
      </c>
      <c r="H61" s="6" t="s">
        <v>70</v>
      </c>
      <c r="I61" s="6" t="s">
        <v>70</v>
      </c>
      <c r="J61" s="6" t="s">
        <v>70</v>
      </c>
      <c r="K61" s="6" t="s">
        <v>70</v>
      </c>
      <c r="L61" s="15">
        <v>43</v>
      </c>
      <c r="M61" s="6" t="s">
        <v>70</v>
      </c>
      <c r="N61" s="6" t="s">
        <v>70</v>
      </c>
      <c r="O61" s="6" t="s">
        <v>70</v>
      </c>
      <c r="P61" s="6" t="s">
        <v>70</v>
      </c>
      <c r="Q61" s="6" t="s">
        <v>70</v>
      </c>
      <c r="R61" s="6" t="s">
        <v>70</v>
      </c>
      <c r="S61" s="6" t="s">
        <v>70</v>
      </c>
      <c r="T61" s="6" t="s">
        <v>70</v>
      </c>
      <c r="U61" s="17" t="s">
        <v>70</v>
      </c>
      <c r="V61" s="15">
        <v>42</v>
      </c>
      <c r="W61" s="18">
        <f>IF(V61&gt;"a",V61,L61+V61)</f>
        <v>85</v>
      </c>
      <c r="X61" s="11" t="s">
        <v>4</v>
      </c>
    </row>
    <row r="62" spans="1:24" ht="12" thickBot="1" x14ac:dyDescent="0.25">
      <c r="A62" s="43" t="s">
        <v>165</v>
      </c>
      <c r="B62" s="21" t="str">
        <f>B61</f>
        <v>DS</v>
      </c>
      <c r="C62" s="22" t="s">
        <v>70</v>
      </c>
      <c r="D62" s="22" t="s">
        <v>70</v>
      </c>
      <c r="E62" s="22" t="s">
        <v>70</v>
      </c>
      <c r="F62" s="22" t="s">
        <v>70</v>
      </c>
      <c r="G62" s="22" t="s">
        <v>70</v>
      </c>
      <c r="H62" s="22" t="s">
        <v>70</v>
      </c>
      <c r="I62" s="22" t="s">
        <v>70</v>
      </c>
      <c r="J62" s="22" t="s">
        <v>72</v>
      </c>
      <c r="K62" s="22" t="s">
        <v>70</v>
      </c>
      <c r="L62" s="23">
        <v>48</v>
      </c>
      <c r="M62" s="22" t="s">
        <v>70</v>
      </c>
      <c r="N62" s="22" t="s">
        <v>70</v>
      </c>
      <c r="O62" s="22" t="s">
        <v>70</v>
      </c>
      <c r="P62" s="22" t="s">
        <v>70</v>
      </c>
      <c r="Q62" s="22" t="s">
        <v>70</v>
      </c>
      <c r="R62" s="22" t="s">
        <v>70</v>
      </c>
      <c r="S62" s="22" t="s">
        <v>70</v>
      </c>
      <c r="T62" s="22" t="s">
        <v>70</v>
      </c>
      <c r="U62" s="24" t="s">
        <v>70</v>
      </c>
      <c r="V62" s="23">
        <v>45</v>
      </c>
      <c r="W62" s="25">
        <f>IF(V62&gt;"a",V62,L62+V62)</f>
        <v>93</v>
      </c>
      <c r="X62" s="20">
        <v>342</v>
      </c>
    </row>
    <row r="63" spans="1:24" ht="12.75" thickTop="1" thickBot="1" x14ac:dyDescent="0.25">
      <c r="A63" s="44" t="s">
        <v>5</v>
      </c>
      <c r="B63" s="26" t="str">
        <f>B62</f>
        <v>DS</v>
      </c>
      <c r="C63" s="26">
        <f t="shared" ref="C63:K63" si="12">MIN(C58:C62)</f>
        <v>0</v>
      </c>
      <c r="D63" s="26">
        <f t="shared" si="12"/>
        <v>0</v>
      </c>
      <c r="E63" s="26">
        <f t="shared" si="12"/>
        <v>0</v>
      </c>
      <c r="F63" s="26">
        <f t="shared" si="12"/>
        <v>0</v>
      </c>
      <c r="G63" s="26">
        <f t="shared" si="12"/>
        <v>0</v>
      </c>
      <c r="H63" s="26">
        <f t="shared" si="12"/>
        <v>0</v>
      </c>
      <c r="I63" s="26">
        <f t="shared" si="12"/>
        <v>0</v>
      </c>
      <c r="J63" s="26">
        <f t="shared" si="12"/>
        <v>0</v>
      </c>
      <c r="K63" s="26">
        <f t="shared" si="12"/>
        <v>0</v>
      </c>
      <c r="L63" s="27">
        <f>SUM(C63:K63)</f>
        <v>0</v>
      </c>
      <c r="M63" s="26">
        <f t="shared" ref="M63:U63" si="13">MIN(M58:M62)</f>
        <v>0</v>
      </c>
      <c r="N63" s="26">
        <f t="shared" si="13"/>
        <v>0</v>
      </c>
      <c r="O63" s="26">
        <f t="shared" si="13"/>
        <v>0</v>
      </c>
      <c r="P63" s="26">
        <f t="shared" si="13"/>
        <v>0</v>
      </c>
      <c r="Q63" s="26">
        <f t="shared" si="13"/>
        <v>0</v>
      </c>
      <c r="R63" s="26">
        <f t="shared" si="13"/>
        <v>0</v>
      </c>
      <c r="S63" s="26">
        <f t="shared" si="13"/>
        <v>0</v>
      </c>
      <c r="T63" s="26">
        <f t="shared" si="13"/>
        <v>0</v>
      </c>
      <c r="U63" s="28">
        <f t="shared" si="13"/>
        <v>0</v>
      </c>
      <c r="V63" s="27">
        <f>SUM(M63:U63)</f>
        <v>0</v>
      </c>
      <c r="W63" s="29">
        <f>L63+V63</f>
        <v>0</v>
      </c>
      <c r="X63" s="11"/>
    </row>
    <row r="64" spans="1:24" ht="12.75" thickTop="1" thickBot="1" x14ac:dyDescent="0.25">
      <c r="A64" s="5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5"/>
      <c r="M64" s="19"/>
      <c r="N64" s="19"/>
      <c r="O64" s="19"/>
      <c r="P64" s="19"/>
      <c r="Q64" s="19"/>
      <c r="R64" s="19"/>
      <c r="S64" s="19"/>
      <c r="T64" s="19"/>
      <c r="U64" s="31"/>
      <c r="V64" s="15"/>
      <c r="W64" s="18"/>
      <c r="X64" s="32"/>
    </row>
    <row r="65" spans="1:24" ht="16.5" thickTop="1" x14ac:dyDescent="0.25">
      <c r="A65" s="46" t="s">
        <v>78</v>
      </c>
      <c r="B65" s="33" t="s">
        <v>1</v>
      </c>
      <c r="C65" s="34">
        <v>1</v>
      </c>
      <c r="D65" s="34">
        <v>2</v>
      </c>
      <c r="E65" s="34">
        <v>3</v>
      </c>
      <c r="F65" s="34">
        <v>4</v>
      </c>
      <c r="G65" s="34">
        <v>5</v>
      </c>
      <c r="H65" s="34">
        <v>6</v>
      </c>
      <c r="I65" s="34">
        <v>7</v>
      </c>
      <c r="J65" s="34">
        <v>8</v>
      </c>
      <c r="K65" s="34">
        <v>9</v>
      </c>
      <c r="L65" s="35" t="s">
        <v>2</v>
      </c>
      <c r="M65" s="34">
        <v>10</v>
      </c>
      <c r="N65" s="34">
        <v>11</v>
      </c>
      <c r="O65" s="34">
        <v>12</v>
      </c>
      <c r="P65" s="34">
        <v>13</v>
      </c>
      <c r="Q65" s="34">
        <v>14</v>
      </c>
      <c r="R65" s="34">
        <v>15</v>
      </c>
      <c r="S65" s="34">
        <v>16</v>
      </c>
      <c r="T65" s="34">
        <v>17</v>
      </c>
      <c r="U65" s="34">
        <v>18</v>
      </c>
      <c r="V65" s="35" t="s">
        <v>3</v>
      </c>
      <c r="W65" s="138" t="s">
        <v>4</v>
      </c>
      <c r="X65" s="140"/>
    </row>
    <row r="66" spans="1:24" x14ac:dyDescent="0.2">
      <c r="A66" s="42" t="s">
        <v>100</v>
      </c>
      <c r="B66" s="6" t="s">
        <v>101</v>
      </c>
      <c r="C66" s="6" t="s">
        <v>70</v>
      </c>
      <c r="D66" s="6" t="s">
        <v>70</v>
      </c>
      <c r="E66" s="6" t="s">
        <v>70</v>
      </c>
      <c r="F66" s="6" t="s">
        <v>72</v>
      </c>
      <c r="G66" s="6" t="s">
        <v>70</v>
      </c>
      <c r="H66" s="6" t="s">
        <v>70</v>
      </c>
      <c r="I66" s="6" t="s">
        <v>70</v>
      </c>
      <c r="J66" s="6" t="s">
        <v>70</v>
      </c>
      <c r="K66" s="6" t="s">
        <v>70</v>
      </c>
      <c r="L66" s="15">
        <v>42</v>
      </c>
      <c r="M66" s="6" t="s">
        <v>70</v>
      </c>
      <c r="N66" s="6" t="s">
        <v>70</v>
      </c>
      <c r="O66" s="6" t="s">
        <v>70</v>
      </c>
      <c r="P66" s="6" t="s">
        <v>70</v>
      </c>
      <c r="Q66" s="6" t="s">
        <v>70</v>
      </c>
      <c r="R66" s="6" t="s">
        <v>72</v>
      </c>
      <c r="S66" s="6" t="s">
        <v>70</v>
      </c>
      <c r="T66" s="6" t="s">
        <v>70</v>
      </c>
      <c r="U66" s="17" t="s">
        <v>70</v>
      </c>
      <c r="V66" s="15">
        <v>34</v>
      </c>
      <c r="W66" s="139">
        <f>IF(V66&gt;"a",V66,L66+V66)</f>
        <v>76</v>
      </c>
    </row>
    <row r="67" spans="1:24" x14ac:dyDescent="0.2">
      <c r="A67" s="42" t="s">
        <v>102</v>
      </c>
      <c r="B67" s="19" t="str">
        <f>IF(B66="","",B66)</f>
        <v>FR</v>
      </c>
      <c r="C67" s="6" t="s">
        <v>70</v>
      </c>
      <c r="D67" s="6" t="s">
        <v>70</v>
      </c>
      <c r="E67" s="6" t="s">
        <v>70</v>
      </c>
      <c r="F67" s="6" t="s">
        <v>70</v>
      </c>
      <c r="G67" s="6" t="s">
        <v>70</v>
      </c>
      <c r="H67" s="6" t="s">
        <v>70</v>
      </c>
      <c r="I67" s="6" t="s">
        <v>70</v>
      </c>
      <c r="J67" s="6" t="s">
        <v>70</v>
      </c>
      <c r="K67" s="17" t="s">
        <v>70</v>
      </c>
      <c r="L67" s="15">
        <v>37</v>
      </c>
      <c r="M67" s="6" t="s">
        <v>70</v>
      </c>
      <c r="N67" s="6" t="s">
        <v>70</v>
      </c>
      <c r="O67" s="6" t="s">
        <v>70</v>
      </c>
      <c r="P67" s="6" t="s">
        <v>70</v>
      </c>
      <c r="Q67" s="6" t="s">
        <v>70</v>
      </c>
      <c r="R67" s="6" t="s">
        <v>70</v>
      </c>
      <c r="S67" s="6" t="s">
        <v>70</v>
      </c>
      <c r="T67" s="6" t="s">
        <v>70</v>
      </c>
      <c r="U67" s="6" t="s">
        <v>70</v>
      </c>
      <c r="V67" s="15">
        <v>43</v>
      </c>
      <c r="W67" s="18">
        <f>IF(V67&gt;"a",V67,L67+V67)</f>
        <v>80</v>
      </c>
      <c r="X67" s="11"/>
    </row>
    <row r="68" spans="1:24" x14ac:dyDescent="0.2">
      <c r="A68" s="42" t="s">
        <v>149</v>
      </c>
      <c r="B68" s="19" t="s">
        <v>101</v>
      </c>
      <c r="C68" s="6" t="s">
        <v>70</v>
      </c>
      <c r="D68" s="6" t="s">
        <v>70</v>
      </c>
      <c r="E68" s="6" t="s">
        <v>70</v>
      </c>
      <c r="F68" s="6" t="s">
        <v>70</v>
      </c>
      <c r="G68" s="6" t="s">
        <v>70</v>
      </c>
      <c r="H68" s="6" t="s">
        <v>70</v>
      </c>
      <c r="I68" s="6" t="s">
        <v>70</v>
      </c>
      <c r="J68" s="6" t="s">
        <v>70</v>
      </c>
      <c r="K68" s="6" t="s">
        <v>70</v>
      </c>
      <c r="L68" s="15">
        <v>42</v>
      </c>
      <c r="M68" s="6" t="s">
        <v>70</v>
      </c>
      <c r="N68" s="6" t="s">
        <v>70</v>
      </c>
      <c r="O68" s="6" t="s">
        <v>70</v>
      </c>
      <c r="P68" s="6" t="s">
        <v>70</v>
      </c>
      <c r="Q68" s="6" t="s">
        <v>70</v>
      </c>
      <c r="R68" s="6" t="s">
        <v>70</v>
      </c>
      <c r="S68" s="6" t="s">
        <v>70</v>
      </c>
      <c r="T68" s="6" t="s">
        <v>70</v>
      </c>
      <c r="U68" s="17" t="s">
        <v>70</v>
      </c>
      <c r="V68" s="15">
        <v>43</v>
      </c>
      <c r="W68" s="18">
        <f>IF(V68&gt;"a",V68,L68+V68)</f>
        <v>85</v>
      </c>
      <c r="X68" s="11"/>
    </row>
    <row r="69" spans="1:24" x14ac:dyDescent="0.2">
      <c r="A69" s="42" t="s">
        <v>150</v>
      </c>
      <c r="B69" s="19" t="str">
        <f>B68</f>
        <v>FR</v>
      </c>
      <c r="C69" s="6" t="s">
        <v>70</v>
      </c>
      <c r="D69" s="6" t="s">
        <v>70</v>
      </c>
      <c r="E69" s="6" t="s">
        <v>70</v>
      </c>
      <c r="F69" s="6" t="s">
        <v>70</v>
      </c>
      <c r="G69" s="6" t="s">
        <v>72</v>
      </c>
      <c r="H69" s="6" t="s">
        <v>70</v>
      </c>
      <c r="I69" s="6" t="s">
        <v>70</v>
      </c>
      <c r="J69" s="6" t="s">
        <v>70</v>
      </c>
      <c r="K69" s="6" t="s">
        <v>70</v>
      </c>
      <c r="L69" s="15">
        <v>44</v>
      </c>
      <c r="M69" s="6" t="s">
        <v>70</v>
      </c>
      <c r="N69" s="6" t="s">
        <v>72</v>
      </c>
      <c r="O69" s="6" t="s">
        <v>70</v>
      </c>
      <c r="P69" s="6" t="s">
        <v>70</v>
      </c>
      <c r="Q69" s="6" t="s">
        <v>70</v>
      </c>
      <c r="R69" s="6" t="s">
        <v>70</v>
      </c>
      <c r="S69" s="6" t="s">
        <v>70</v>
      </c>
      <c r="T69" s="6" t="s">
        <v>70</v>
      </c>
      <c r="U69" s="17" t="s">
        <v>70</v>
      </c>
      <c r="V69" s="15">
        <v>39</v>
      </c>
      <c r="W69" s="18">
        <f>IF(V69&gt;"a",V69,L69+V69)</f>
        <v>83</v>
      </c>
      <c r="X69" s="11" t="s">
        <v>4</v>
      </c>
    </row>
    <row r="70" spans="1:24" ht="12" thickBot="1" x14ac:dyDescent="0.25">
      <c r="A70" s="43" t="s">
        <v>151</v>
      </c>
      <c r="B70" s="21" t="str">
        <f>B69</f>
        <v>FR</v>
      </c>
      <c r="C70" s="22" t="s">
        <v>70</v>
      </c>
      <c r="D70" s="22" t="s">
        <v>70</v>
      </c>
      <c r="E70" s="22" t="s">
        <v>70</v>
      </c>
      <c r="F70" s="22" t="s">
        <v>70</v>
      </c>
      <c r="G70" s="22" t="s">
        <v>70</v>
      </c>
      <c r="H70" s="22" t="s">
        <v>70</v>
      </c>
      <c r="I70" s="22" t="s">
        <v>70</v>
      </c>
      <c r="J70" s="22" t="s">
        <v>70</v>
      </c>
      <c r="K70" s="22" t="s">
        <v>70</v>
      </c>
      <c r="L70" s="15">
        <v>49</v>
      </c>
      <c r="M70" s="22" t="s">
        <v>70</v>
      </c>
      <c r="N70" s="22" t="s">
        <v>70</v>
      </c>
      <c r="O70" s="22" t="s">
        <v>70</v>
      </c>
      <c r="P70" s="22" t="s">
        <v>70</v>
      </c>
      <c r="Q70" s="22" t="s">
        <v>70</v>
      </c>
      <c r="R70" s="22" t="s">
        <v>70</v>
      </c>
      <c r="S70" s="22" t="s">
        <v>70</v>
      </c>
      <c r="T70" s="22" t="s">
        <v>70</v>
      </c>
      <c r="U70" s="24" t="s">
        <v>70</v>
      </c>
      <c r="V70" s="23">
        <v>45</v>
      </c>
      <c r="W70" s="25">
        <f>IF(V70&gt;"a",V70,L70+V70)</f>
        <v>94</v>
      </c>
      <c r="X70" s="20">
        <v>324</v>
      </c>
    </row>
    <row r="71" spans="1:24" ht="12.75" thickTop="1" thickBot="1" x14ac:dyDescent="0.25">
      <c r="A71" s="44" t="s">
        <v>5</v>
      </c>
      <c r="B71" s="26" t="str">
        <f>B70</f>
        <v>FR</v>
      </c>
      <c r="C71" s="26">
        <v>6</v>
      </c>
      <c r="D71" s="26">
        <f t="shared" ref="D71:K71" si="14">MIN(D66:D70)</f>
        <v>0</v>
      </c>
      <c r="E71" s="26">
        <f t="shared" si="14"/>
        <v>0</v>
      </c>
      <c r="F71" s="26">
        <f t="shared" si="14"/>
        <v>0</v>
      </c>
      <c r="G71" s="26">
        <f t="shared" si="14"/>
        <v>0</v>
      </c>
      <c r="H71" s="26">
        <f t="shared" si="14"/>
        <v>0</v>
      </c>
      <c r="I71" s="26">
        <f t="shared" si="14"/>
        <v>0</v>
      </c>
      <c r="J71" s="26">
        <f t="shared" si="14"/>
        <v>0</v>
      </c>
      <c r="K71" s="26">
        <f t="shared" si="14"/>
        <v>0</v>
      </c>
      <c r="L71" s="15">
        <v>0</v>
      </c>
      <c r="M71" s="26">
        <f t="shared" ref="M71:U71" si="15">MIN(M66:M70)</f>
        <v>0</v>
      </c>
      <c r="N71" s="26">
        <f t="shared" si="15"/>
        <v>0</v>
      </c>
      <c r="O71" s="26">
        <f t="shared" si="15"/>
        <v>0</v>
      </c>
      <c r="P71" s="26">
        <f t="shared" si="15"/>
        <v>0</v>
      </c>
      <c r="Q71" s="26">
        <f t="shared" si="15"/>
        <v>0</v>
      </c>
      <c r="R71" s="26">
        <f t="shared" si="15"/>
        <v>0</v>
      </c>
      <c r="S71" s="26">
        <f t="shared" si="15"/>
        <v>0</v>
      </c>
      <c r="T71" s="26">
        <f t="shared" si="15"/>
        <v>0</v>
      </c>
      <c r="U71" s="28">
        <f t="shared" si="15"/>
        <v>0</v>
      </c>
      <c r="V71" s="27">
        <f>SUM(M71:U71)</f>
        <v>0</v>
      </c>
      <c r="W71" s="29">
        <v>0</v>
      </c>
      <c r="X71" s="20"/>
    </row>
    <row r="72" spans="1:24" ht="12.75" thickTop="1" thickBot="1" x14ac:dyDescent="0.25">
      <c r="A72" s="13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5"/>
      <c r="M72" s="19"/>
      <c r="N72" s="19"/>
      <c r="O72" s="19"/>
      <c r="P72" s="19"/>
      <c r="Q72" s="19"/>
      <c r="R72" s="19"/>
      <c r="S72" s="19"/>
      <c r="T72" s="19"/>
      <c r="U72" s="31"/>
      <c r="V72" s="15"/>
      <c r="W72" s="18"/>
      <c r="X72" s="20"/>
    </row>
    <row r="73" spans="1:24" ht="17.25" thickTop="1" thickBot="1" x14ac:dyDescent="0.3">
      <c r="A73" s="46" t="s">
        <v>79</v>
      </c>
      <c r="B73" s="33" t="s">
        <v>1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5" t="s">
        <v>2</v>
      </c>
      <c r="M73" s="34">
        <v>10</v>
      </c>
      <c r="N73" s="34">
        <v>11</v>
      </c>
      <c r="O73" s="34">
        <v>12</v>
      </c>
      <c r="P73" s="34">
        <v>13</v>
      </c>
      <c r="Q73" s="34">
        <v>14</v>
      </c>
      <c r="R73" s="34">
        <v>15</v>
      </c>
      <c r="S73" s="34">
        <v>16</v>
      </c>
      <c r="T73" s="34">
        <v>17</v>
      </c>
      <c r="U73" s="34">
        <v>18</v>
      </c>
      <c r="V73" s="35" t="s">
        <v>3</v>
      </c>
      <c r="W73" s="36" t="s">
        <v>4</v>
      </c>
      <c r="X73" s="20"/>
    </row>
    <row r="74" spans="1:24" ht="12.75" thickTop="1" thickBot="1" x14ac:dyDescent="0.25">
      <c r="A74" s="42" t="s">
        <v>103</v>
      </c>
      <c r="B74" s="6" t="s">
        <v>40</v>
      </c>
      <c r="C74" s="6" t="s">
        <v>70</v>
      </c>
      <c r="D74" s="6" t="s">
        <v>70</v>
      </c>
      <c r="E74" s="6" t="s">
        <v>70</v>
      </c>
      <c r="F74" s="6" t="s">
        <v>70</v>
      </c>
      <c r="G74" s="6" t="s">
        <v>70</v>
      </c>
      <c r="H74" s="6" t="s">
        <v>70</v>
      </c>
      <c r="I74" s="6" t="s">
        <v>70</v>
      </c>
      <c r="J74" s="6" t="s">
        <v>70</v>
      </c>
      <c r="K74" s="6" t="s">
        <v>70</v>
      </c>
      <c r="L74" s="15">
        <v>44</v>
      </c>
      <c r="M74" s="6" t="s">
        <v>70</v>
      </c>
      <c r="N74" s="6" t="s">
        <v>70</v>
      </c>
      <c r="O74" s="6" t="s">
        <v>70</v>
      </c>
      <c r="P74" s="6" t="s">
        <v>70</v>
      </c>
      <c r="Q74" s="6" t="s">
        <v>70</v>
      </c>
      <c r="R74" s="6" t="s">
        <v>70</v>
      </c>
      <c r="S74" s="6" t="s">
        <v>70</v>
      </c>
      <c r="T74" s="6" t="s">
        <v>70</v>
      </c>
      <c r="U74" s="17" t="s">
        <v>70</v>
      </c>
      <c r="V74" s="15">
        <v>36</v>
      </c>
      <c r="W74" s="18">
        <f>IF(V74&gt;"a",V74,L74+V74)</f>
        <v>80</v>
      </c>
      <c r="X74" s="20"/>
    </row>
    <row r="75" spans="1:24" ht="12.75" thickTop="1" thickBot="1" x14ac:dyDescent="0.25">
      <c r="A75" s="42" t="s">
        <v>175</v>
      </c>
      <c r="B75" s="19" t="str">
        <f>IF(B74="","",B74)</f>
        <v>GBP</v>
      </c>
      <c r="C75" s="6" t="s">
        <v>70</v>
      </c>
      <c r="D75" s="6" t="s">
        <v>70</v>
      </c>
      <c r="E75" s="6" t="s">
        <v>70</v>
      </c>
      <c r="F75" s="6" t="s">
        <v>70</v>
      </c>
      <c r="G75" s="6" t="s">
        <v>70</v>
      </c>
      <c r="H75" s="6" t="s">
        <v>70</v>
      </c>
      <c r="I75" s="6" t="s">
        <v>70</v>
      </c>
      <c r="J75" s="6" t="s">
        <v>70</v>
      </c>
      <c r="K75" s="17" t="s">
        <v>70</v>
      </c>
      <c r="L75" s="15">
        <v>43</v>
      </c>
      <c r="M75" s="6" t="s">
        <v>70</v>
      </c>
      <c r="N75" s="6" t="s">
        <v>70</v>
      </c>
      <c r="O75" s="6" t="s">
        <v>70</v>
      </c>
      <c r="P75" s="6" t="s">
        <v>70</v>
      </c>
      <c r="Q75" s="6" t="s">
        <v>70</v>
      </c>
      <c r="R75" s="6" t="s">
        <v>70</v>
      </c>
      <c r="S75" s="6" t="s">
        <v>70</v>
      </c>
      <c r="T75" s="6" t="s">
        <v>70</v>
      </c>
      <c r="U75" s="6" t="s">
        <v>70</v>
      </c>
      <c r="V75" s="15">
        <v>47</v>
      </c>
      <c r="W75" s="18">
        <f>IF(V75&gt;"a",V75,L75+V75)</f>
        <v>90</v>
      </c>
      <c r="X75" s="20" t="s">
        <v>4</v>
      </c>
    </row>
    <row r="76" spans="1:24" ht="12.75" thickTop="1" thickBot="1" x14ac:dyDescent="0.25">
      <c r="A76" s="42" t="s">
        <v>128</v>
      </c>
      <c r="B76" s="19" t="str">
        <f>B75</f>
        <v>GBP</v>
      </c>
      <c r="C76" s="6" t="s">
        <v>70</v>
      </c>
      <c r="D76" s="6" t="s">
        <v>70</v>
      </c>
      <c r="E76" s="6" t="s">
        <v>70</v>
      </c>
      <c r="F76" s="6" t="s">
        <v>70</v>
      </c>
      <c r="G76" s="6" t="s">
        <v>70</v>
      </c>
      <c r="H76" s="6" t="s">
        <v>70</v>
      </c>
      <c r="I76" s="6" t="s">
        <v>70</v>
      </c>
      <c r="J76" s="6" t="s">
        <v>70</v>
      </c>
      <c r="K76" s="6" t="s">
        <v>70</v>
      </c>
      <c r="L76" s="15">
        <v>56</v>
      </c>
      <c r="M76" s="6" t="s">
        <v>70</v>
      </c>
      <c r="N76" s="6" t="s">
        <v>70</v>
      </c>
      <c r="O76" s="6" t="s">
        <v>70</v>
      </c>
      <c r="P76" s="6" t="s">
        <v>70</v>
      </c>
      <c r="Q76" s="6" t="s">
        <v>70</v>
      </c>
      <c r="R76" s="6" t="s">
        <v>70</v>
      </c>
      <c r="S76" s="6" t="s">
        <v>70</v>
      </c>
      <c r="T76" s="6" t="s">
        <v>70</v>
      </c>
      <c r="U76" s="17" t="s">
        <v>70</v>
      </c>
      <c r="V76" s="15">
        <v>46</v>
      </c>
      <c r="W76" s="18">
        <f>IF(V76&gt;"a",V76,L76+V76)</f>
        <v>102</v>
      </c>
      <c r="X76" s="20">
        <f>IF(COUNT(W74:W78)&lt;=3,"DQ",IF(COUNT(W74:W78)=4,SUM(W74:W78),SUM(W74:W78)-MAX(W74:W78)))</f>
        <v>375</v>
      </c>
    </row>
    <row r="77" spans="1:24" ht="12" thickTop="1" x14ac:dyDescent="0.2">
      <c r="A77" s="42" t="s">
        <v>176</v>
      </c>
      <c r="B77" s="19" t="str">
        <f>B76</f>
        <v>GBP</v>
      </c>
      <c r="C77" s="6" t="s">
        <v>70</v>
      </c>
      <c r="D77" s="6" t="s">
        <v>70</v>
      </c>
      <c r="E77" s="6" t="s">
        <v>70</v>
      </c>
      <c r="F77" s="6" t="s">
        <v>70</v>
      </c>
      <c r="G77" s="6" t="s">
        <v>70</v>
      </c>
      <c r="H77" s="6" t="s">
        <v>70</v>
      </c>
      <c r="I77" s="6" t="s">
        <v>70</v>
      </c>
      <c r="J77" s="6" t="s">
        <v>70</v>
      </c>
      <c r="K77" s="6" t="s">
        <v>70</v>
      </c>
      <c r="L77" s="15">
        <v>56</v>
      </c>
      <c r="M77" s="6" t="s">
        <v>70</v>
      </c>
      <c r="N77" s="6" t="s">
        <v>70</v>
      </c>
      <c r="O77" s="6" t="s">
        <v>70</v>
      </c>
      <c r="P77" s="6" t="s">
        <v>70</v>
      </c>
      <c r="Q77" s="6" t="s">
        <v>70</v>
      </c>
      <c r="R77" s="6" t="s">
        <v>70</v>
      </c>
      <c r="S77" s="6" t="s">
        <v>70</v>
      </c>
      <c r="T77" s="6" t="s">
        <v>70</v>
      </c>
      <c r="U77" s="17" t="s">
        <v>70</v>
      </c>
      <c r="V77" s="15">
        <v>47</v>
      </c>
      <c r="W77" s="18">
        <f>IF(V77&gt;"a",V77,L77+V77)</f>
        <v>103</v>
      </c>
      <c r="X77" s="11"/>
    </row>
    <row r="78" spans="1:24" x14ac:dyDescent="0.2">
      <c r="A78" s="43" t="s">
        <v>177</v>
      </c>
      <c r="B78" s="21" t="str">
        <f>B77</f>
        <v>GBP</v>
      </c>
      <c r="C78" s="22"/>
      <c r="D78" s="22"/>
      <c r="E78" s="22"/>
      <c r="F78" s="22"/>
      <c r="G78" s="22"/>
      <c r="H78" s="22"/>
      <c r="I78" s="22"/>
      <c r="J78" s="22"/>
      <c r="K78" s="22"/>
      <c r="L78" s="23">
        <v>52</v>
      </c>
      <c r="M78" s="22"/>
      <c r="N78" s="22"/>
      <c r="O78" s="22"/>
      <c r="P78" s="22"/>
      <c r="Q78" s="22"/>
      <c r="R78" s="22"/>
      <c r="S78" s="22"/>
      <c r="T78" s="22"/>
      <c r="U78" s="24"/>
      <c r="V78" s="23">
        <v>51</v>
      </c>
      <c r="W78" s="25">
        <f>IF(V78&gt;"a",V78,L78+V78)</f>
        <v>103</v>
      </c>
      <c r="X78" s="11"/>
    </row>
    <row r="79" spans="1:24" ht="12" thickBot="1" x14ac:dyDescent="0.25">
      <c r="A79" s="44" t="s">
        <v>5</v>
      </c>
      <c r="B79" s="26" t="str">
        <f>B78</f>
        <v>GBP</v>
      </c>
      <c r="C79" s="26">
        <f t="shared" ref="C79:K79" si="16">MIN(C74:C78)</f>
        <v>0</v>
      </c>
      <c r="D79" s="26">
        <f t="shared" si="16"/>
        <v>0</v>
      </c>
      <c r="E79" s="26">
        <f t="shared" si="16"/>
        <v>0</v>
      </c>
      <c r="F79" s="26">
        <f t="shared" si="16"/>
        <v>0</v>
      </c>
      <c r="G79" s="26">
        <f t="shared" si="16"/>
        <v>0</v>
      </c>
      <c r="H79" s="26">
        <f t="shared" si="16"/>
        <v>0</v>
      </c>
      <c r="I79" s="26">
        <f t="shared" si="16"/>
        <v>0</v>
      </c>
      <c r="J79" s="26">
        <f t="shared" si="16"/>
        <v>0</v>
      </c>
      <c r="K79" s="26">
        <f t="shared" si="16"/>
        <v>0</v>
      </c>
      <c r="L79" s="27">
        <f>SUM(C79:K79)</f>
        <v>0</v>
      </c>
      <c r="M79" s="26">
        <f t="shared" ref="M79:U79" si="17">MIN(M74:M78)</f>
        <v>0</v>
      </c>
      <c r="N79" s="26">
        <f t="shared" si="17"/>
        <v>0</v>
      </c>
      <c r="O79" s="26">
        <f t="shared" si="17"/>
        <v>0</v>
      </c>
      <c r="P79" s="26">
        <f t="shared" si="17"/>
        <v>0</v>
      </c>
      <c r="Q79" s="26">
        <f t="shared" si="17"/>
        <v>0</v>
      </c>
      <c r="R79" s="26">
        <f t="shared" si="17"/>
        <v>0</v>
      </c>
      <c r="S79" s="26">
        <f t="shared" si="17"/>
        <v>0</v>
      </c>
      <c r="T79" s="26">
        <f t="shared" si="17"/>
        <v>0</v>
      </c>
      <c r="U79" s="28">
        <f t="shared" si="17"/>
        <v>0</v>
      </c>
      <c r="V79" s="27">
        <f>SUM(M79:U79)</f>
        <v>0</v>
      </c>
      <c r="W79" s="29">
        <f>L79+V79</f>
        <v>0</v>
      </c>
      <c r="X79" s="11"/>
    </row>
    <row r="80" spans="1:24" ht="12.75" thickTop="1" thickBot="1" x14ac:dyDescent="0.25">
      <c r="A80" s="45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5"/>
      <c r="M80" s="19"/>
      <c r="N80" s="19"/>
      <c r="O80" s="19"/>
      <c r="P80" s="19"/>
      <c r="Q80" s="19"/>
      <c r="R80" s="19"/>
      <c r="S80" s="19"/>
      <c r="T80" s="19"/>
      <c r="U80" s="31"/>
      <c r="V80" s="15"/>
      <c r="W80" s="18"/>
    </row>
    <row r="81" spans="1:24" ht="16.5" thickTop="1" x14ac:dyDescent="0.25">
      <c r="A81" s="46" t="s">
        <v>80</v>
      </c>
      <c r="B81" s="33" t="s">
        <v>1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5" t="s">
        <v>2</v>
      </c>
      <c r="M81" s="34">
        <v>10</v>
      </c>
      <c r="N81" s="34">
        <v>11</v>
      </c>
      <c r="O81" s="34">
        <v>12</v>
      </c>
      <c r="P81" s="34">
        <v>13</v>
      </c>
      <c r="Q81" s="34">
        <v>14</v>
      </c>
      <c r="R81" s="34">
        <v>15</v>
      </c>
      <c r="S81" s="34">
        <v>16</v>
      </c>
      <c r="T81" s="34">
        <v>17</v>
      </c>
      <c r="U81" s="34">
        <v>18</v>
      </c>
      <c r="V81" s="35" t="s">
        <v>3</v>
      </c>
      <c r="W81" s="36" t="s">
        <v>4</v>
      </c>
      <c r="X81" s="11"/>
    </row>
    <row r="82" spans="1:24" x14ac:dyDescent="0.2">
      <c r="A82" s="42" t="s">
        <v>143</v>
      </c>
      <c r="B82" s="6" t="s">
        <v>104</v>
      </c>
      <c r="C82" s="6" t="s">
        <v>70</v>
      </c>
      <c r="D82" s="6" t="s">
        <v>70</v>
      </c>
      <c r="E82" s="6" t="s">
        <v>70</v>
      </c>
      <c r="F82" s="6" t="s">
        <v>70</v>
      </c>
      <c r="G82" s="6" t="s">
        <v>70</v>
      </c>
      <c r="H82" s="6" t="s">
        <v>70</v>
      </c>
      <c r="I82" s="6" t="s">
        <v>70</v>
      </c>
      <c r="J82" s="6" t="s">
        <v>70</v>
      </c>
      <c r="K82" s="6" t="s">
        <v>70</v>
      </c>
      <c r="L82" s="15" t="s">
        <v>70</v>
      </c>
      <c r="M82" s="6" t="s">
        <v>70</v>
      </c>
      <c r="N82" s="6" t="s">
        <v>70</v>
      </c>
      <c r="O82" s="6" t="s">
        <v>70</v>
      </c>
      <c r="P82" s="6" t="s">
        <v>70</v>
      </c>
      <c r="Q82" s="6" t="s">
        <v>70</v>
      </c>
      <c r="R82" s="6" t="s">
        <v>70</v>
      </c>
      <c r="S82" s="6" t="s">
        <v>70</v>
      </c>
      <c r="T82" s="6" t="s">
        <v>70</v>
      </c>
      <c r="U82" s="17" t="s">
        <v>70</v>
      </c>
      <c r="V82" s="15" t="s">
        <v>70</v>
      </c>
      <c r="W82" s="18" t="e">
        <f>IF(V82&gt;"a",V82,L82+V82)</f>
        <v>#VALUE!</v>
      </c>
      <c r="X82" s="11"/>
    </row>
    <row r="83" spans="1:24" x14ac:dyDescent="0.2">
      <c r="A83" s="42" t="s">
        <v>144</v>
      </c>
      <c r="B83" s="19" t="str">
        <f>IF(B82="","",B82)</f>
        <v>GBS</v>
      </c>
      <c r="C83" s="6" t="s">
        <v>70</v>
      </c>
      <c r="D83" s="6" t="s">
        <v>70</v>
      </c>
      <c r="E83" s="6" t="s">
        <v>70</v>
      </c>
      <c r="F83" s="6" t="s">
        <v>70</v>
      </c>
      <c r="G83" s="6" t="s">
        <v>70</v>
      </c>
      <c r="H83" s="6" t="s">
        <v>70</v>
      </c>
      <c r="I83" s="6" t="s">
        <v>70</v>
      </c>
      <c r="J83" s="6" t="s">
        <v>70</v>
      </c>
      <c r="K83" s="17" t="s">
        <v>70</v>
      </c>
      <c r="L83" s="15">
        <v>58</v>
      </c>
      <c r="M83" s="6" t="s">
        <v>70</v>
      </c>
      <c r="N83" s="6" t="s">
        <v>70</v>
      </c>
      <c r="O83" s="6" t="s">
        <v>70</v>
      </c>
      <c r="P83" s="6" t="s">
        <v>70</v>
      </c>
      <c r="Q83" s="6" t="s">
        <v>70</v>
      </c>
      <c r="R83" s="6" t="s">
        <v>70</v>
      </c>
      <c r="S83" s="6" t="s">
        <v>70</v>
      </c>
      <c r="T83" s="6" t="s">
        <v>70</v>
      </c>
      <c r="U83" s="6" t="s">
        <v>70</v>
      </c>
      <c r="V83" s="15">
        <v>66</v>
      </c>
      <c r="W83" s="18">
        <f>IF(V83&gt;"a",V83,L83+V83)</f>
        <v>124</v>
      </c>
      <c r="X83" s="11" t="s">
        <v>4</v>
      </c>
    </row>
    <row r="84" spans="1:24" ht="12" thickBot="1" x14ac:dyDescent="0.25">
      <c r="A84" s="42" t="s">
        <v>145</v>
      </c>
      <c r="B84" s="19" t="str">
        <f>B83</f>
        <v>GBS</v>
      </c>
      <c r="C84" s="6" t="s">
        <v>70</v>
      </c>
      <c r="D84" s="6" t="s">
        <v>70</v>
      </c>
      <c r="E84" s="6" t="s">
        <v>70</v>
      </c>
      <c r="F84" s="6" t="s">
        <v>70</v>
      </c>
      <c r="G84" s="6" t="s">
        <v>70</v>
      </c>
      <c r="H84" s="6" t="s">
        <v>70</v>
      </c>
      <c r="I84" s="6" t="s">
        <v>70</v>
      </c>
      <c r="J84" s="6" t="s">
        <v>70</v>
      </c>
      <c r="K84" s="6" t="s">
        <v>70</v>
      </c>
      <c r="L84" s="15" t="s">
        <v>70</v>
      </c>
      <c r="M84" s="6" t="s">
        <v>70</v>
      </c>
      <c r="N84" s="6" t="s">
        <v>70</v>
      </c>
      <c r="O84" s="6" t="s">
        <v>70</v>
      </c>
      <c r="P84" s="6" t="s">
        <v>70</v>
      </c>
      <c r="Q84" s="6" t="s">
        <v>70</v>
      </c>
      <c r="R84" s="6"/>
      <c r="S84" s="6" t="s">
        <v>70</v>
      </c>
      <c r="T84" s="6" t="s">
        <v>70</v>
      </c>
      <c r="U84" s="17" t="s">
        <v>70</v>
      </c>
      <c r="V84" s="15" t="s">
        <v>70</v>
      </c>
      <c r="W84" s="18" t="e">
        <f>IF(V84&gt;"a",V84,L84+V84)</f>
        <v>#VALUE!</v>
      </c>
      <c r="X84" s="20" t="str">
        <f>IF(COUNT(W82:W86)&lt;=3,"DQ",IF(COUNT(W82:W86)=4,SUM(W82:W86),SUM(W82:W86)-MAX(W82:W86)))</f>
        <v>DQ</v>
      </c>
    </row>
    <row r="85" spans="1:24" ht="12" thickTop="1" x14ac:dyDescent="0.2">
      <c r="A85" s="42" t="s">
        <v>70</v>
      </c>
      <c r="B85" s="19" t="str">
        <f>B84</f>
        <v>GBS</v>
      </c>
      <c r="C85" s="6" t="s">
        <v>70</v>
      </c>
      <c r="D85" s="6" t="s">
        <v>70</v>
      </c>
      <c r="E85" s="6" t="s">
        <v>70</v>
      </c>
      <c r="F85" s="6" t="s">
        <v>70</v>
      </c>
      <c r="G85" s="6" t="s">
        <v>70</v>
      </c>
      <c r="H85" s="6" t="s">
        <v>70</v>
      </c>
      <c r="I85" s="6" t="s">
        <v>70</v>
      </c>
      <c r="J85" s="6" t="s">
        <v>70</v>
      </c>
      <c r="K85" s="6" t="s">
        <v>70</v>
      </c>
      <c r="L85" s="15" t="s">
        <v>70</v>
      </c>
      <c r="M85" s="6" t="s">
        <v>70</v>
      </c>
      <c r="N85" s="6" t="s">
        <v>70</v>
      </c>
      <c r="O85" s="6" t="s">
        <v>70</v>
      </c>
      <c r="P85" s="6" t="s">
        <v>70</v>
      </c>
      <c r="Q85" s="6" t="s">
        <v>70</v>
      </c>
      <c r="R85" s="6" t="s">
        <v>70</v>
      </c>
      <c r="S85" s="6" t="s">
        <v>70</v>
      </c>
      <c r="T85" s="6" t="s">
        <v>70</v>
      </c>
      <c r="U85" s="17" t="s">
        <v>70</v>
      </c>
      <c r="V85" s="15" t="s">
        <v>70</v>
      </c>
      <c r="W85" s="18" t="e">
        <f>IF(V85&gt;"a",V85,L85+V85)</f>
        <v>#VALUE!</v>
      </c>
      <c r="X85" s="11"/>
    </row>
    <row r="86" spans="1:24" x14ac:dyDescent="0.2">
      <c r="A86" s="43" t="s">
        <v>70</v>
      </c>
      <c r="B86" s="21" t="str">
        <f>B85</f>
        <v>GBS</v>
      </c>
      <c r="C86" s="22" t="s">
        <v>70</v>
      </c>
      <c r="D86" s="22" t="s">
        <v>70</v>
      </c>
      <c r="E86" s="22" t="s">
        <v>70</v>
      </c>
      <c r="F86" s="22" t="s">
        <v>70</v>
      </c>
      <c r="G86" s="22" t="s">
        <v>70</v>
      </c>
      <c r="H86" s="22" t="s">
        <v>70</v>
      </c>
      <c r="I86" s="22" t="s">
        <v>70</v>
      </c>
      <c r="J86" s="22" t="s">
        <v>70</v>
      </c>
      <c r="K86" s="22" t="s">
        <v>70</v>
      </c>
      <c r="L86" s="23" t="s">
        <v>70</v>
      </c>
      <c r="M86" s="22" t="s">
        <v>70</v>
      </c>
      <c r="N86" s="22" t="s">
        <v>70</v>
      </c>
      <c r="O86" s="22" t="s">
        <v>70</v>
      </c>
      <c r="P86" s="22" t="s">
        <v>70</v>
      </c>
      <c r="Q86" s="22" t="s">
        <v>70</v>
      </c>
      <c r="R86" s="22" t="s">
        <v>70</v>
      </c>
      <c r="S86" s="22" t="s">
        <v>70</v>
      </c>
      <c r="T86" s="22" t="s">
        <v>70</v>
      </c>
      <c r="U86" s="24" t="s">
        <v>70</v>
      </c>
      <c r="V86" s="23" t="s">
        <v>70</v>
      </c>
      <c r="W86" s="25" t="e">
        <f>IF(V86&gt;"a",V86,L86+V86)</f>
        <v>#VALUE!</v>
      </c>
      <c r="X86" s="11"/>
    </row>
    <row r="87" spans="1:24" ht="12" thickBot="1" x14ac:dyDescent="0.25">
      <c r="A87" s="44" t="s">
        <v>5</v>
      </c>
      <c r="B87" s="26" t="str">
        <f>B86</f>
        <v>GBS</v>
      </c>
      <c r="C87" s="26">
        <f t="shared" ref="C87:K87" si="18">MIN(C82:C86)</f>
        <v>0</v>
      </c>
      <c r="D87" s="26">
        <f t="shared" si="18"/>
        <v>0</v>
      </c>
      <c r="E87" s="26">
        <f t="shared" si="18"/>
        <v>0</v>
      </c>
      <c r="F87" s="26">
        <f t="shared" si="18"/>
        <v>0</v>
      </c>
      <c r="G87" s="26">
        <f t="shared" si="18"/>
        <v>0</v>
      </c>
      <c r="H87" s="26">
        <f t="shared" si="18"/>
        <v>0</v>
      </c>
      <c r="I87" s="26">
        <f t="shared" si="18"/>
        <v>0</v>
      </c>
      <c r="J87" s="26">
        <f t="shared" si="18"/>
        <v>0</v>
      </c>
      <c r="K87" s="26">
        <f t="shared" si="18"/>
        <v>0</v>
      </c>
      <c r="L87" s="27">
        <f>SUM(C87:K87)</f>
        <v>0</v>
      </c>
      <c r="M87" s="26">
        <f t="shared" ref="M87:U87" si="19">MIN(M82:M86)</f>
        <v>0</v>
      </c>
      <c r="N87" s="26">
        <f t="shared" si="19"/>
        <v>0</v>
      </c>
      <c r="O87" s="26">
        <f t="shared" si="19"/>
        <v>0</v>
      </c>
      <c r="P87" s="26">
        <f t="shared" si="19"/>
        <v>0</v>
      </c>
      <c r="Q87" s="26">
        <f t="shared" si="19"/>
        <v>0</v>
      </c>
      <c r="R87" s="26">
        <f t="shared" si="19"/>
        <v>0</v>
      </c>
      <c r="S87" s="26">
        <f t="shared" si="19"/>
        <v>0</v>
      </c>
      <c r="T87" s="26">
        <f t="shared" si="19"/>
        <v>0</v>
      </c>
      <c r="U87" s="28">
        <f t="shared" si="19"/>
        <v>0</v>
      </c>
      <c r="V87" s="27">
        <f>SUM(M87:U87)</f>
        <v>0</v>
      </c>
      <c r="W87" s="29">
        <f>L87+V87</f>
        <v>0</v>
      </c>
      <c r="X87" s="11"/>
    </row>
    <row r="88" spans="1:24" ht="12.75" thickTop="1" thickBot="1" x14ac:dyDescent="0.25">
      <c r="A88" s="5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5"/>
      <c r="M88" s="19"/>
      <c r="N88" s="19"/>
      <c r="O88" s="19"/>
      <c r="P88" s="19"/>
      <c r="Q88" s="19"/>
      <c r="R88" s="19"/>
      <c r="S88" s="19"/>
      <c r="T88" s="19"/>
      <c r="U88" s="31"/>
      <c r="V88" s="15"/>
      <c r="W88" s="18"/>
      <c r="X88" s="32"/>
    </row>
    <row r="89" spans="1:24" ht="16.5" thickTop="1" x14ac:dyDescent="0.25">
      <c r="A89" s="46" t="s">
        <v>73</v>
      </c>
      <c r="B89" s="33" t="s">
        <v>1</v>
      </c>
      <c r="C89" s="34">
        <v>1</v>
      </c>
      <c r="D89" s="34">
        <v>2</v>
      </c>
      <c r="E89" s="34">
        <v>3</v>
      </c>
      <c r="F89" s="34">
        <v>4</v>
      </c>
      <c r="G89" s="34">
        <v>5</v>
      </c>
      <c r="H89" s="34">
        <v>6</v>
      </c>
      <c r="I89" s="34">
        <v>7</v>
      </c>
      <c r="J89" s="34">
        <v>8</v>
      </c>
      <c r="K89" s="34">
        <v>9</v>
      </c>
      <c r="L89" s="35" t="s">
        <v>2</v>
      </c>
      <c r="M89" s="34">
        <v>10</v>
      </c>
      <c r="N89" s="34">
        <v>11</v>
      </c>
      <c r="O89" s="34">
        <v>12</v>
      </c>
      <c r="P89" s="34">
        <v>13</v>
      </c>
      <c r="Q89" s="34">
        <v>14</v>
      </c>
      <c r="R89" s="34">
        <v>15</v>
      </c>
      <c r="S89" s="34">
        <v>16</v>
      </c>
      <c r="T89" s="34">
        <v>17</v>
      </c>
      <c r="U89" s="34">
        <v>18</v>
      </c>
      <c r="V89" s="35" t="s">
        <v>3</v>
      </c>
      <c r="W89" s="36" t="s">
        <v>4</v>
      </c>
      <c r="X89" s="11"/>
    </row>
    <row r="90" spans="1:24" x14ac:dyDescent="0.2">
      <c r="A90" s="42" t="s">
        <v>106</v>
      </c>
      <c r="B90" s="6" t="s">
        <v>105</v>
      </c>
      <c r="C90" s="6" t="s">
        <v>70</v>
      </c>
      <c r="D90" s="6" t="s">
        <v>70</v>
      </c>
      <c r="E90" s="6" t="s">
        <v>70</v>
      </c>
      <c r="F90" s="6" t="s">
        <v>70</v>
      </c>
      <c r="G90" s="6" t="s">
        <v>70</v>
      </c>
      <c r="H90" s="6" t="s">
        <v>70</v>
      </c>
      <c r="I90" s="6" t="s">
        <v>70</v>
      </c>
      <c r="J90" s="6" t="s">
        <v>70</v>
      </c>
      <c r="K90" s="6" t="s">
        <v>70</v>
      </c>
      <c r="L90" s="15">
        <v>40</v>
      </c>
      <c r="M90" s="6" t="s">
        <v>70</v>
      </c>
      <c r="N90" s="6" t="s">
        <v>70</v>
      </c>
      <c r="O90" s="6" t="s">
        <v>70</v>
      </c>
      <c r="P90" s="6" t="s">
        <v>70</v>
      </c>
      <c r="Q90" s="6" t="s">
        <v>70</v>
      </c>
      <c r="R90" s="6" t="s">
        <v>70</v>
      </c>
      <c r="S90" s="6" t="s">
        <v>70</v>
      </c>
      <c r="T90" s="6" t="s">
        <v>70</v>
      </c>
      <c r="U90" s="17" t="s">
        <v>70</v>
      </c>
      <c r="V90" s="15">
        <v>43</v>
      </c>
      <c r="W90" s="18">
        <f>IF(V90&gt;"a",V90,L90+V90)</f>
        <v>83</v>
      </c>
      <c r="X90" s="11"/>
    </row>
    <row r="91" spans="1:24" x14ac:dyDescent="0.2">
      <c r="A91" s="42" t="s">
        <v>107</v>
      </c>
      <c r="B91" s="19" t="str">
        <f>IF(B90="","",B90)</f>
        <v>HTN</v>
      </c>
      <c r="C91" s="6" t="s">
        <v>70</v>
      </c>
      <c r="D91" s="6" t="s">
        <v>70</v>
      </c>
      <c r="E91" s="6" t="s">
        <v>70</v>
      </c>
      <c r="F91" s="6" t="s">
        <v>70</v>
      </c>
      <c r="G91" s="6" t="s">
        <v>70</v>
      </c>
      <c r="H91" s="6" t="s">
        <v>70</v>
      </c>
      <c r="I91" s="6" t="s">
        <v>70</v>
      </c>
      <c r="J91" s="6" t="s">
        <v>70</v>
      </c>
      <c r="K91" s="17" t="s">
        <v>70</v>
      </c>
      <c r="L91" s="15">
        <v>41</v>
      </c>
      <c r="M91" s="6" t="s">
        <v>70</v>
      </c>
      <c r="N91" s="6" t="s">
        <v>70</v>
      </c>
      <c r="O91" s="6" t="s">
        <v>70</v>
      </c>
      <c r="P91" s="6"/>
      <c r="Q91" s="6" t="s">
        <v>70</v>
      </c>
      <c r="R91" s="6" t="s">
        <v>70</v>
      </c>
      <c r="S91" s="6" t="s">
        <v>70</v>
      </c>
      <c r="T91" s="6" t="s">
        <v>70</v>
      </c>
      <c r="U91" s="6" t="s">
        <v>70</v>
      </c>
      <c r="V91" s="15">
        <v>47</v>
      </c>
      <c r="W91" s="18">
        <f>IF(V91&gt;"a",V91,L91+V91)</f>
        <v>88</v>
      </c>
      <c r="X91" s="11" t="s">
        <v>4</v>
      </c>
    </row>
    <row r="92" spans="1:24" ht="12" thickBot="1" x14ac:dyDescent="0.25">
      <c r="A92" s="42" t="s">
        <v>162</v>
      </c>
      <c r="B92" s="19" t="str">
        <f>B91</f>
        <v>HTN</v>
      </c>
      <c r="C92" s="6" t="s">
        <v>70</v>
      </c>
      <c r="D92" s="6" t="s">
        <v>70</v>
      </c>
      <c r="E92" s="6" t="s">
        <v>70</v>
      </c>
      <c r="F92" s="6" t="s">
        <v>70</v>
      </c>
      <c r="G92" s="6" t="s">
        <v>70</v>
      </c>
      <c r="H92" s="6" t="s">
        <v>70</v>
      </c>
      <c r="I92" s="6" t="s">
        <v>70</v>
      </c>
      <c r="J92" s="6" t="s">
        <v>70</v>
      </c>
      <c r="K92" s="6" t="s">
        <v>70</v>
      </c>
      <c r="L92" s="15">
        <v>51</v>
      </c>
      <c r="M92" s="6" t="s">
        <v>70</v>
      </c>
      <c r="N92" s="6" t="s">
        <v>70</v>
      </c>
      <c r="O92" s="6" t="s">
        <v>70</v>
      </c>
      <c r="P92" s="6" t="s">
        <v>70</v>
      </c>
      <c r="Q92" s="6" t="s">
        <v>70</v>
      </c>
      <c r="R92" s="6" t="s">
        <v>70</v>
      </c>
      <c r="S92" s="6" t="s">
        <v>70</v>
      </c>
      <c r="T92" s="6" t="s">
        <v>70</v>
      </c>
      <c r="U92" s="17" t="s">
        <v>70</v>
      </c>
      <c r="V92" s="15">
        <v>51</v>
      </c>
      <c r="W92" s="18">
        <f>IF(V92&gt;"a",V92,L92+V92)</f>
        <v>102</v>
      </c>
      <c r="X92" s="20">
        <f>IF(COUNT(W90:W94)&lt;=3,"DQ",IF(COUNT(W90:W94)=4,SUM(W90:W94),SUM(W90:W94)-MAX(W90:W94)))</f>
        <v>373</v>
      </c>
    </row>
    <row r="93" spans="1:24" ht="12" thickTop="1" x14ac:dyDescent="0.2">
      <c r="A93" s="42" t="s">
        <v>163</v>
      </c>
      <c r="B93" s="19" t="str">
        <f>B92</f>
        <v>HTN</v>
      </c>
      <c r="C93" s="6" t="s">
        <v>70</v>
      </c>
      <c r="D93" s="6" t="s">
        <v>70</v>
      </c>
      <c r="E93" s="6" t="s">
        <v>70</v>
      </c>
      <c r="F93" s="6" t="s">
        <v>70</v>
      </c>
      <c r="G93" s="6" t="s">
        <v>70</v>
      </c>
      <c r="H93" s="6" t="s">
        <v>70</v>
      </c>
      <c r="I93" s="6" t="s">
        <v>70</v>
      </c>
      <c r="J93" s="6" t="s">
        <v>70</v>
      </c>
      <c r="K93" s="6" t="s">
        <v>70</v>
      </c>
      <c r="L93" s="15">
        <v>50</v>
      </c>
      <c r="M93" s="6" t="s">
        <v>70</v>
      </c>
      <c r="N93" s="6" t="s">
        <v>70</v>
      </c>
      <c r="O93" s="6" t="s">
        <v>70</v>
      </c>
      <c r="P93" s="6" t="s">
        <v>70</v>
      </c>
      <c r="Q93" s="6" t="s">
        <v>70</v>
      </c>
      <c r="R93" s="6" t="s">
        <v>70</v>
      </c>
      <c r="S93" s="6" t="s">
        <v>70</v>
      </c>
      <c r="T93" s="6" t="s">
        <v>70</v>
      </c>
      <c r="U93" s="17" t="s">
        <v>70</v>
      </c>
      <c r="V93" s="15">
        <v>50</v>
      </c>
      <c r="W93" s="18">
        <f>IF(V93&gt;"a",V93,L93+V93)</f>
        <v>100</v>
      </c>
      <c r="X93" s="11"/>
    </row>
    <row r="94" spans="1:24" x14ac:dyDescent="0.2">
      <c r="A94" s="43" t="s">
        <v>164</v>
      </c>
      <c r="B94" s="21" t="str">
        <f>B93</f>
        <v>HTN</v>
      </c>
      <c r="C94" s="22" t="s">
        <v>70</v>
      </c>
      <c r="D94" s="22" t="s">
        <v>70</v>
      </c>
      <c r="E94" s="22" t="s">
        <v>70</v>
      </c>
      <c r="F94" s="22" t="s">
        <v>70</v>
      </c>
      <c r="G94" s="22" t="s">
        <v>70</v>
      </c>
      <c r="H94" s="22" t="s">
        <v>70</v>
      </c>
      <c r="I94" s="22" t="s">
        <v>70</v>
      </c>
      <c r="J94" s="22" t="s">
        <v>70</v>
      </c>
      <c r="K94" s="22" t="s">
        <v>70</v>
      </c>
      <c r="L94" s="23">
        <v>65</v>
      </c>
      <c r="M94" s="22" t="s">
        <v>70</v>
      </c>
      <c r="N94" s="22" t="s">
        <v>70</v>
      </c>
      <c r="O94" s="22" t="s">
        <v>70</v>
      </c>
      <c r="P94" s="22" t="s">
        <v>70</v>
      </c>
      <c r="Q94" s="22" t="s">
        <v>70</v>
      </c>
      <c r="R94" s="22" t="s">
        <v>70</v>
      </c>
      <c r="S94" s="22" t="s">
        <v>70</v>
      </c>
      <c r="T94" s="22" t="s">
        <v>70</v>
      </c>
      <c r="U94" s="24" t="s">
        <v>70</v>
      </c>
      <c r="V94" s="23">
        <v>61</v>
      </c>
      <c r="W94" s="25">
        <f>IF(V94&gt;"a",V94,L94+V94)</f>
        <v>126</v>
      </c>
      <c r="X94" s="11"/>
    </row>
    <row r="95" spans="1:24" ht="12" thickBot="1" x14ac:dyDescent="0.25">
      <c r="A95" s="44" t="s">
        <v>5</v>
      </c>
      <c r="B95" s="26" t="str">
        <f>B94</f>
        <v>HTN</v>
      </c>
      <c r="C95" s="26">
        <f t="shared" ref="C95:K95" si="20">MIN(C90:C94)</f>
        <v>0</v>
      </c>
      <c r="D95" s="26">
        <f t="shared" si="20"/>
        <v>0</v>
      </c>
      <c r="E95" s="26">
        <f t="shared" si="20"/>
        <v>0</v>
      </c>
      <c r="F95" s="26">
        <f t="shared" si="20"/>
        <v>0</v>
      </c>
      <c r="G95" s="26">
        <f t="shared" si="20"/>
        <v>0</v>
      </c>
      <c r="H95" s="26">
        <f t="shared" si="20"/>
        <v>0</v>
      </c>
      <c r="I95" s="26">
        <f t="shared" si="20"/>
        <v>0</v>
      </c>
      <c r="J95" s="26">
        <f t="shared" si="20"/>
        <v>0</v>
      </c>
      <c r="K95" s="26">
        <f t="shared" si="20"/>
        <v>0</v>
      </c>
      <c r="L95" s="27">
        <f>SUM(C95:K95)</f>
        <v>0</v>
      </c>
      <c r="M95" s="26">
        <f t="shared" ref="M95:U95" si="21">MIN(M90:M94)</f>
        <v>0</v>
      </c>
      <c r="N95" s="26">
        <f t="shared" si="21"/>
        <v>0</v>
      </c>
      <c r="O95" s="26">
        <f t="shared" si="21"/>
        <v>0</v>
      </c>
      <c r="P95" s="26">
        <f t="shared" si="21"/>
        <v>0</v>
      </c>
      <c r="Q95" s="26">
        <f t="shared" si="21"/>
        <v>0</v>
      </c>
      <c r="R95" s="26">
        <f t="shared" si="21"/>
        <v>0</v>
      </c>
      <c r="S95" s="26">
        <f t="shared" si="21"/>
        <v>0</v>
      </c>
      <c r="T95" s="26">
        <f t="shared" si="21"/>
        <v>0</v>
      </c>
      <c r="U95" s="28">
        <f t="shared" si="21"/>
        <v>0</v>
      </c>
      <c r="V95" s="27">
        <f>SUM(M95:U95)</f>
        <v>0</v>
      </c>
      <c r="W95" s="29">
        <f>L95+V95</f>
        <v>0</v>
      </c>
      <c r="X95" s="11"/>
    </row>
    <row r="96" spans="1:24" ht="12.75" thickTop="1" thickBot="1" x14ac:dyDescent="0.25">
      <c r="A96" s="45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5"/>
      <c r="M96" s="19"/>
      <c r="N96" s="19"/>
      <c r="O96" s="19"/>
      <c r="P96" s="19"/>
      <c r="Q96" s="19"/>
      <c r="R96" s="19"/>
      <c r="S96" s="19"/>
      <c r="T96" s="19"/>
      <c r="U96" s="31"/>
      <c r="V96" s="15"/>
      <c r="W96" s="18"/>
    </row>
    <row r="97" spans="1:24" ht="16.5" thickTop="1" x14ac:dyDescent="0.25">
      <c r="A97" s="46" t="s">
        <v>81</v>
      </c>
      <c r="B97" s="33" t="s">
        <v>1</v>
      </c>
      <c r="C97" s="34">
        <v>1</v>
      </c>
      <c r="D97" s="34">
        <v>2</v>
      </c>
      <c r="E97" s="34">
        <v>3</v>
      </c>
      <c r="F97" s="34">
        <v>4</v>
      </c>
      <c r="G97" s="34">
        <v>5</v>
      </c>
      <c r="H97" s="34">
        <v>6</v>
      </c>
      <c r="I97" s="34">
        <v>7</v>
      </c>
      <c r="J97" s="34">
        <v>8</v>
      </c>
      <c r="K97" s="34">
        <v>9</v>
      </c>
      <c r="L97" s="35" t="s">
        <v>2</v>
      </c>
      <c r="M97" s="34">
        <v>10</v>
      </c>
      <c r="N97" s="34">
        <v>11</v>
      </c>
      <c r="O97" s="34">
        <v>12</v>
      </c>
      <c r="P97" s="34">
        <v>13</v>
      </c>
      <c r="Q97" s="34">
        <v>14</v>
      </c>
      <c r="R97" s="34">
        <v>15</v>
      </c>
      <c r="S97" s="34">
        <v>16</v>
      </c>
      <c r="T97" s="34">
        <v>17</v>
      </c>
      <c r="U97" s="34">
        <v>18</v>
      </c>
      <c r="V97" s="35" t="s">
        <v>3</v>
      </c>
      <c r="W97" s="36" t="s">
        <v>4</v>
      </c>
      <c r="X97" s="11"/>
    </row>
    <row r="98" spans="1:24" x14ac:dyDescent="0.2">
      <c r="A98" s="42" t="s">
        <v>108</v>
      </c>
      <c r="B98" s="6" t="s">
        <v>41</v>
      </c>
      <c r="C98" s="6" t="s">
        <v>70</v>
      </c>
      <c r="D98" s="6" t="s">
        <v>70</v>
      </c>
      <c r="E98" s="6" t="s">
        <v>70</v>
      </c>
      <c r="F98" s="6" t="s">
        <v>70</v>
      </c>
      <c r="G98" s="6" t="s">
        <v>70</v>
      </c>
      <c r="H98" s="6" t="s">
        <v>70</v>
      </c>
      <c r="I98" s="6" t="s">
        <v>70</v>
      </c>
      <c r="J98" s="6" t="s">
        <v>70</v>
      </c>
      <c r="K98" s="6" t="s">
        <v>70</v>
      </c>
      <c r="L98" s="15">
        <v>44</v>
      </c>
      <c r="M98" s="6" t="s">
        <v>70</v>
      </c>
      <c r="N98" s="6" t="s">
        <v>70</v>
      </c>
      <c r="O98" s="6" t="s">
        <v>70</v>
      </c>
      <c r="P98" s="6" t="s">
        <v>70</v>
      </c>
      <c r="Q98" s="6" t="s">
        <v>70</v>
      </c>
      <c r="R98" s="6" t="s">
        <v>70</v>
      </c>
      <c r="S98" s="6" t="s">
        <v>70</v>
      </c>
      <c r="T98" s="6" t="s">
        <v>70</v>
      </c>
      <c r="U98" s="17" t="s">
        <v>70</v>
      </c>
      <c r="V98" s="15">
        <v>53</v>
      </c>
      <c r="W98" s="18">
        <f>IF(V98&gt;"a",V98,L98+V98)</f>
        <v>97</v>
      </c>
      <c r="X98" s="11"/>
    </row>
    <row r="99" spans="1:24" x14ac:dyDescent="0.2">
      <c r="A99" s="42" t="s">
        <v>109</v>
      </c>
      <c r="B99" s="19" t="str">
        <f>IF(B98="","",B98)</f>
        <v>KT</v>
      </c>
      <c r="C99" s="6" t="s">
        <v>70</v>
      </c>
      <c r="D99" s="6" t="s">
        <v>72</v>
      </c>
      <c r="E99" s="6" t="s">
        <v>70</v>
      </c>
      <c r="F99" s="6" t="s">
        <v>70</v>
      </c>
      <c r="G99" s="6" t="s">
        <v>70</v>
      </c>
      <c r="H99" s="6" t="s">
        <v>70</v>
      </c>
      <c r="I99" s="6" t="s">
        <v>70</v>
      </c>
      <c r="J99" s="6" t="s">
        <v>70</v>
      </c>
      <c r="K99" s="17" t="s">
        <v>70</v>
      </c>
      <c r="L99" s="15">
        <v>55</v>
      </c>
      <c r="M99" s="6" t="s">
        <v>70</v>
      </c>
      <c r="N99" s="6" t="s">
        <v>70</v>
      </c>
      <c r="O99" s="6" t="s">
        <v>70</v>
      </c>
      <c r="P99" s="6" t="s">
        <v>70</v>
      </c>
      <c r="Q99" s="6" t="s">
        <v>70</v>
      </c>
      <c r="R99" s="6" t="s">
        <v>70</v>
      </c>
      <c r="S99" s="6"/>
      <c r="T99" s="6" t="s">
        <v>70</v>
      </c>
      <c r="U99" s="6"/>
      <c r="V99" s="15">
        <v>62</v>
      </c>
      <c r="W99" s="18">
        <f>IF(V99&gt;"a",V99,L99+V99)</f>
        <v>117</v>
      </c>
      <c r="X99" s="11" t="s">
        <v>4</v>
      </c>
    </row>
    <row r="100" spans="1:24" ht="12" thickBot="1" x14ac:dyDescent="0.25">
      <c r="A100" s="42" t="s">
        <v>184</v>
      </c>
      <c r="B100" s="19" t="str">
        <f>B99</f>
        <v>KT</v>
      </c>
      <c r="C100" s="6" t="s">
        <v>70</v>
      </c>
      <c r="D100" s="6" t="s">
        <v>70</v>
      </c>
      <c r="E100" s="6" t="s">
        <v>70</v>
      </c>
      <c r="F100" s="6" t="s">
        <v>70</v>
      </c>
      <c r="G100" s="6" t="s">
        <v>70</v>
      </c>
      <c r="H100" s="6" t="s">
        <v>70</v>
      </c>
      <c r="I100" s="6" t="s">
        <v>70</v>
      </c>
      <c r="J100" s="6" t="s">
        <v>70</v>
      </c>
      <c r="K100" s="6" t="s">
        <v>70</v>
      </c>
      <c r="L100" s="15">
        <v>53</v>
      </c>
      <c r="M100" s="6" t="s">
        <v>70</v>
      </c>
      <c r="N100" s="6" t="s">
        <v>70</v>
      </c>
      <c r="O100" s="6" t="s">
        <v>70</v>
      </c>
      <c r="P100" s="6" t="s">
        <v>70</v>
      </c>
      <c r="Q100" s="6" t="s">
        <v>70</v>
      </c>
      <c r="R100" s="6" t="s">
        <v>70</v>
      </c>
      <c r="S100" s="6" t="s">
        <v>70</v>
      </c>
      <c r="T100" s="6" t="s">
        <v>70</v>
      </c>
      <c r="U100" s="17" t="s">
        <v>70</v>
      </c>
      <c r="V100" s="15">
        <v>53</v>
      </c>
      <c r="W100" s="18">
        <f>IF(V100&gt;"a",V100,L100+V100)</f>
        <v>106</v>
      </c>
      <c r="X100" s="20">
        <f>IF(COUNT(W98:W102)&lt;=3,"DQ",IF(COUNT(W98:W102)=4,SUM(W98:W102),SUM(W98:W102)-MAX(W98:W102)))</f>
        <v>422</v>
      </c>
    </row>
    <row r="101" spans="1:24" ht="12" thickTop="1" x14ac:dyDescent="0.2">
      <c r="A101" s="42" t="s">
        <v>110</v>
      </c>
      <c r="B101" s="19" t="s">
        <v>41</v>
      </c>
      <c r="C101" s="6" t="s">
        <v>70</v>
      </c>
      <c r="D101" s="6" t="s">
        <v>70</v>
      </c>
      <c r="E101" s="6" t="s">
        <v>70</v>
      </c>
      <c r="F101" s="6" t="s">
        <v>70</v>
      </c>
      <c r="G101" s="6" t="s">
        <v>70</v>
      </c>
      <c r="H101" s="6" t="s">
        <v>70</v>
      </c>
      <c r="I101" s="6" t="s">
        <v>70</v>
      </c>
      <c r="J101" s="6" t="s">
        <v>70</v>
      </c>
      <c r="K101" s="6" t="s">
        <v>70</v>
      </c>
      <c r="L101" s="15">
        <v>54</v>
      </c>
      <c r="M101" s="6" t="s">
        <v>70</v>
      </c>
      <c r="N101" s="6" t="s">
        <v>70</v>
      </c>
      <c r="O101" s="6" t="s">
        <v>70</v>
      </c>
      <c r="P101" s="6" t="s">
        <v>70</v>
      </c>
      <c r="Q101" s="6" t="s">
        <v>72</v>
      </c>
      <c r="R101" s="6" t="s">
        <v>70</v>
      </c>
      <c r="S101" s="6" t="s">
        <v>70</v>
      </c>
      <c r="T101" s="6" t="s">
        <v>70</v>
      </c>
      <c r="U101" s="17" t="s">
        <v>70</v>
      </c>
      <c r="V101" s="15">
        <v>48</v>
      </c>
      <c r="W101" s="18">
        <f>IF(V101&gt;"a",V101,L101+V101)</f>
        <v>102</v>
      </c>
      <c r="X101" s="11"/>
    </row>
    <row r="102" spans="1:24" x14ac:dyDescent="0.2">
      <c r="A102" s="43" t="s">
        <v>185</v>
      </c>
      <c r="B102" s="21" t="str">
        <f>B101</f>
        <v>KT</v>
      </c>
      <c r="C102" s="22" t="s">
        <v>70</v>
      </c>
      <c r="D102" s="22" t="s">
        <v>70</v>
      </c>
      <c r="E102" s="22" t="s">
        <v>70</v>
      </c>
      <c r="F102" s="22" t="s">
        <v>70</v>
      </c>
      <c r="G102" s="22" t="s">
        <v>70</v>
      </c>
      <c r="H102" s="22" t="s">
        <v>70</v>
      </c>
      <c r="I102" s="22" t="s">
        <v>70</v>
      </c>
      <c r="J102" s="22" t="s">
        <v>70</v>
      </c>
      <c r="K102" s="22" t="s">
        <v>70</v>
      </c>
      <c r="L102" s="23">
        <v>67</v>
      </c>
      <c r="M102" s="22" t="s">
        <v>70</v>
      </c>
      <c r="N102" s="22" t="s">
        <v>70</v>
      </c>
      <c r="O102" s="22" t="s">
        <v>70</v>
      </c>
      <c r="P102" s="22" t="s">
        <v>70</v>
      </c>
      <c r="Q102" s="22" t="s">
        <v>70</v>
      </c>
      <c r="R102" s="22" t="s">
        <v>70</v>
      </c>
      <c r="S102" s="22" t="s">
        <v>70</v>
      </c>
      <c r="T102" s="22" t="s">
        <v>70</v>
      </c>
      <c r="U102" s="24" t="s">
        <v>70</v>
      </c>
      <c r="V102" s="15">
        <v>56</v>
      </c>
      <c r="W102" s="25">
        <f>IF(V102&gt;"a",V102,L102+V102)</f>
        <v>123</v>
      </c>
      <c r="X102" s="11"/>
    </row>
    <row r="103" spans="1:24" ht="12" thickBot="1" x14ac:dyDescent="0.25">
      <c r="A103" s="44" t="s">
        <v>5</v>
      </c>
      <c r="B103" s="26" t="str">
        <f>B102</f>
        <v>KT</v>
      </c>
      <c r="C103" s="26">
        <f t="shared" ref="C103:K103" si="22">MIN(C98:C102)</f>
        <v>0</v>
      </c>
      <c r="D103" s="26">
        <f t="shared" si="22"/>
        <v>0</v>
      </c>
      <c r="E103" s="26">
        <f t="shared" si="22"/>
        <v>0</v>
      </c>
      <c r="F103" s="26">
        <f t="shared" si="22"/>
        <v>0</v>
      </c>
      <c r="G103" s="26">
        <f t="shared" si="22"/>
        <v>0</v>
      </c>
      <c r="H103" s="26">
        <f t="shared" si="22"/>
        <v>0</v>
      </c>
      <c r="I103" s="26">
        <f t="shared" si="22"/>
        <v>0</v>
      </c>
      <c r="J103" s="26">
        <f t="shared" si="22"/>
        <v>0</v>
      </c>
      <c r="K103" s="26">
        <f t="shared" si="22"/>
        <v>0</v>
      </c>
      <c r="L103" s="27">
        <f>SUM(C103:K103)</f>
        <v>0</v>
      </c>
      <c r="M103" s="26">
        <f t="shared" ref="M103:U103" si="23">MIN(M98:M102)</f>
        <v>0</v>
      </c>
      <c r="N103" s="26">
        <v>6</v>
      </c>
      <c r="O103" s="26">
        <f t="shared" si="23"/>
        <v>0</v>
      </c>
      <c r="P103" s="26">
        <f t="shared" si="23"/>
        <v>0</v>
      </c>
      <c r="Q103" s="26">
        <f t="shared" si="23"/>
        <v>0</v>
      </c>
      <c r="R103" s="26">
        <f t="shared" si="23"/>
        <v>0</v>
      </c>
      <c r="S103" s="26">
        <f t="shared" si="23"/>
        <v>0</v>
      </c>
      <c r="T103" s="26">
        <f t="shared" si="23"/>
        <v>0</v>
      </c>
      <c r="U103" s="28">
        <f t="shared" si="23"/>
        <v>0</v>
      </c>
      <c r="V103" s="27">
        <f>SUM(M103:U103)</f>
        <v>6</v>
      </c>
      <c r="W103" s="29">
        <f>L103+V103</f>
        <v>6</v>
      </c>
      <c r="X103" s="11"/>
    </row>
    <row r="104" spans="1:24" ht="12.75" thickTop="1" thickBot="1" x14ac:dyDescent="0.25">
      <c r="A104" s="4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5"/>
      <c r="M104" s="19"/>
      <c r="N104" s="19"/>
      <c r="O104" s="19"/>
      <c r="P104" s="19"/>
      <c r="Q104" s="19"/>
      <c r="R104" s="19"/>
      <c r="S104" s="19"/>
      <c r="T104" s="19"/>
      <c r="U104" s="31"/>
      <c r="V104" s="15"/>
      <c r="W104" s="18"/>
    </row>
    <row r="105" spans="1:24" ht="16.5" thickTop="1" x14ac:dyDescent="0.25">
      <c r="A105" s="46" t="s">
        <v>34</v>
      </c>
      <c r="B105" s="33" t="s">
        <v>1</v>
      </c>
      <c r="C105" s="34">
        <v>1</v>
      </c>
      <c r="D105" s="34">
        <v>2</v>
      </c>
      <c r="E105" s="34">
        <v>3</v>
      </c>
      <c r="F105" s="34">
        <v>4</v>
      </c>
      <c r="G105" s="34">
        <v>5</v>
      </c>
      <c r="H105" s="34">
        <v>6</v>
      </c>
      <c r="I105" s="34">
        <v>7</v>
      </c>
      <c r="J105" s="34">
        <v>8</v>
      </c>
      <c r="K105" s="34">
        <v>9</v>
      </c>
      <c r="L105" s="35" t="s">
        <v>2</v>
      </c>
      <c r="M105" s="34">
        <v>10</v>
      </c>
      <c r="N105" s="34">
        <v>11</v>
      </c>
      <c r="O105" s="34">
        <v>12</v>
      </c>
      <c r="P105" s="34">
        <v>13</v>
      </c>
      <c r="Q105" s="34">
        <v>14</v>
      </c>
      <c r="R105" s="34">
        <v>15</v>
      </c>
      <c r="S105" s="34">
        <v>16</v>
      </c>
      <c r="T105" s="34">
        <v>17</v>
      </c>
      <c r="U105" s="34">
        <v>18</v>
      </c>
      <c r="V105" s="35" t="s">
        <v>3</v>
      </c>
      <c r="W105" s="36" t="s">
        <v>4</v>
      </c>
      <c r="X105" s="11"/>
    </row>
    <row r="106" spans="1:24" x14ac:dyDescent="0.2">
      <c r="A106" s="42" t="s">
        <v>140</v>
      </c>
      <c r="B106" s="6" t="s">
        <v>59</v>
      </c>
      <c r="C106" s="6" t="s">
        <v>70</v>
      </c>
      <c r="D106" s="6" t="s">
        <v>70</v>
      </c>
      <c r="E106" s="6" t="s">
        <v>70</v>
      </c>
      <c r="F106" s="6" t="s">
        <v>70</v>
      </c>
      <c r="G106" s="6" t="s">
        <v>70</v>
      </c>
      <c r="H106" s="6" t="s">
        <v>70</v>
      </c>
      <c r="I106" s="6" t="s">
        <v>70</v>
      </c>
      <c r="J106" s="6" t="s">
        <v>70</v>
      </c>
      <c r="K106" s="6" t="s">
        <v>70</v>
      </c>
      <c r="L106" s="15">
        <v>53</v>
      </c>
      <c r="M106" s="6" t="s">
        <v>70</v>
      </c>
      <c r="N106" s="6" t="s">
        <v>70</v>
      </c>
      <c r="O106" s="6" t="s">
        <v>70</v>
      </c>
      <c r="P106" s="6" t="s">
        <v>70</v>
      </c>
      <c r="Q106" s="6" t="s">
        <v>70</v>
      </c>
      <c r="R106" s="6" t="s">
        <v>70</v>
      </c>
      <c r="S106" s="6" t="s">
        <v>70</v>
      </c>
      <c r="T106" s="6" t="s">
        <v>70</v>
      </c>
      <c r="U106" s="17" t="s">
        <v>70</v>
      </c>
      <c r="V106" s="15">
        <v>51</v>
      </c>
      <c r="W106" s="18">
        <f>IF(V106&gt;"a",V106,L106+V106)</f>
        <v>104</v>
      </c>
      <c r="X106" s="11"/>
    </row>
    <row r="107" spans="1:24" x14ac:dyDescent="0.2">
      <c r="A107" s="42" t="s">
        <v>139</v>
      </c>
      <c r="B107" s="19" t="str">
        <f>IF(B106="","",B106)</f>
        <v>KEW</v>
      </c>
      <c r="C107" s="6" t="s">
        <v>70</v>
      </c>
      <c r="D107" s="6" t="s">
        <v>70</v>
      </c>
      <c r="E107" s="6" t="s">
        <v>70</v>
      </c>
      <c r="F107" s="6" t="s">
        <v>70</v>
      </c>
      <c r="G107" s="6" t="s">
        <v>72</v>
      </c>
      <c r="H107" s="6" t="s">
        <v>70</v>
      </c>
      <c r="I107" s="6" t="s">
        <v>70</v>
      </c>
      <c r="J107" s="6" t="s">
        <v>70</v>
      </c>
      <c r="K107" s="17" t="s">
        <v>70</v>
      </c>
      <c r="L107" s="15">
        <v>50</v>
      </c>
      <c r="M107" s="6" t="s">
        <v>70</v>
      </c>
      <c r="N107" s="6" t="s">
        <v>72</v>
      </c>
      <c r="O107" s="6" t="s">
        <v>70</v>
      </c>
      <c r="P107" s="6" t="s">
        <v>70</v>
      </c>
      <c r="Q107" s="6" t="s">
        <v>70</v>
      </c>
      <c r="R107" s="6" t="s">
        <v>70</v>
      </c>
      <c r="S107" s="6" t="s">
        <v>70</v>
      </c>
      <c r="T107" s="6" t="s">
        <v>70</v>
      </c>
      <c r="U107" s="6" t="s">
        <v>70</v>
      </c>
      <c r="V107" s="15">
        <v>49</v>
      </c>
      <c r="W107" s="18">
        <f>IF(V107&gt;"a",V107,L107+V107)</f>
        <v>99</v>
      </c>
      <c r="X107" s="11" t="s">
        <v>4</v>
      </c>
    </row>
    <row r="108" spans="1:24" ht="12" thickBot="1" x14ac:dyDescent="0.25">
      <c r="A108" s="42" t="s">
        <v>111</v>
      </c>
      <c r="B108" s="19" t="str">
        <f>B107</f>
        <v>KEW</v>
      </c>
      <c r="C108" s="6" t="s">
        <v>70</v>
      </c>
      <c r="D108" s="6" t="s">
        <v>70</v>
      </c>
      <c r="E108" s="6" t="s">
        <v>70</v>
      </c>
      <c r="F108" s="6" t="s">
        <v>70</v>
      </c>
      <c r="G108" s="6" t="s">
        <v>70</v>
      </c>
      <c r="H108" s="6" t="s">
        <v>70</v>
      </c>
      <c r="I108" s="6" t="s">
        <v>70</v>
      </c>
      <c r="J108" s="6" t="s">
        <v>70</v>
      </c>
      <c r="K108" s="6" t="s">
        <v>70</v>
      </c>
      <c r="L108" s="15">
        <v>55</v>
      </c>
      <c r="M108" s="6" t="s">
        <v>70</v>
      </c>
      <c r="N108" s="6" t="s">
        <v>70</v>
      </c>
      <c r="O108" s="6" t="s">
        <v>70</v>
      </c>
      <c r="P108" s="6" t="s">
        <v>70</v>
      </c>
      <c r="Q108" s="6" t="s">
        <v>70</v>
      </c>
      <c r="R108" s="6" t="s">
        <v>70</v>
      </c>
      <c r="S108" s="6" t="s">
        <v>70</v>
      </c>
      <c r="T108" s="6" t="s">
        <v>70</v>
      </c>
      <c r="U108" s="17" t="s">
        <v>70</v>
      </c>
      <c r="V108" s="15">
        <v>49</v>
      </c>
      <c r="W108" s="18">
        <f>IF(V108&gt;"a",V108,L108+V108)</f>
        <v>104</v>
      </c>
      <c r="X108" s="20">
        <f>IF(COUNT(W106:W110)&lt;=3,"DQ",IF(COUNT(W106:W110)=4,SUM(W106:W110),SUM(W106:W110)-MAX(W106:W110)))</f>
        <v>414</v>
      </c>
    </row>
    <row r="109" spans="1:24" ht="12" thickTop="1" x14ac:dyDescent="0.2">
      <c r="A109" s="42" t="s">
        <v>141</v>
      </c>
      <c r="B109" s="19" t="str">
        <f>B108</f>
        <v>KEW</v>
      </c>
      <c r="C109" s="6" t="s">
        <v>70</v>
      </c>
      <c r="D109" s="6" t="s">
        <v>70</v>
      </c>
      <c r="E109" s="6" t="s">
        <v>70</v>
      </c>
      <c r="F109" s="6" t="s">
        <v>70</v>
      </c>
      <c r="G109" s="6" t="s">
        <v>70</v>
      </c>
      <c r="H109" s="6" t="s">
        <v>70</v>
      </c>
      <c r="I109" s="6" t="s">
        <v>70</v>
      </c>
      <c r="J109" s="6" t="s">
        <v>70</v>
      </c>
      <c r="K109" s="6" t="s">
        <v>70</v>
      </c>
      <c r="L109" s="15">
        <v>54</v>
      </c>
      <c r="M109" s="6" t="s">
        <v>70</v>
      </c>
      <c r="N109" s="6" t="s">
        <v>70</v>
      </c>
      <c r="O109" s="6" t="s">
        <v>70</v>
      </c>
      <c r="P109" s="6" t="s">
        <v>70</v>
      </c>
      <c r="Q109" s="6" t="s">
        <v>72</v>
      </c>
      <c r="R109" s="6" t="s">
        <v>70</v>
      </c>
      <c r="S109" s="6" t="s">
        <v>70</v>
      </c>
      <c r="T109" s="6" t="s">
        <v>70</v>
      </c>
      <c r="U109" s="17" t="s">
        <v>70</v>
      </c>
      <c r="V109" s="15">
        <v>53</v>
      </c>
      <c r="W109" s="18">
        <f>IF(V109&gt;"a",V109,L109+V109)</f>
        <v>107</v>
      </c>
      <c r="X109" s="11"/>
    </row>
    <row r="110" spans="1:24" x14ac:dyDescent="0.2">
      <c r="A110" s="43" t="s">
        <v>196</v>
      </c>
      <c r="B110" s="21" t="str">
        <f>B109</f>
        <v>KEW</v>
      </c>
      <c r="C110" s="22" t="s">
        <v>70</v>
      </c>
      <c r="D110" s="22" t="s">
        <v>70</v>
      </c>
      <c r="E110" s="22" t="s">
        <v>70</v>
      </c>
      <c r="F110" s="22" t="s">
        <v>70</v>
      </c>
      <c r="G110" s="22" t="s">
        <v>70</v>
      </c>
      <c r="H110" s="22" t="s">
        <v>70</v>
      </c>
      <c r="I110" s="22" t="s">
        <v>70</v>
      </c>
      <c r="J110" s="22" t="s">
        <v>70</v>
      </c>
      <c r="K110" s="22" t="s">
        <v>70</v>
      </c>
      <c r="L110" s="23">
        <v>53</v>
      </c>
      <c r="M110" s="22" t="s">
        <v>70</v>
      </c>
      <c r="N110" s="22" t="s">
        <v>70</v>
      </c>
      <c r="O110" s="22" t="s">
        <v>70</v>
      </c>
      <c r="P110" s="22" t="s">
        <v>70</v>
      </c>
      <c r="Q110" s="22" t="s">
        <v>70</v>
      </c>
      <c r="R110" s="22" t="s">
        <v>70</v>
      </c>
      <c r="S110" s="22" t="s">
        <v>70</v>
      </c>
      <c r="T110" s="22" t="s">
        <v>70</v>
      </c>
      <c r="U110" s="24" t="s">
        <v>70</v>
      </c>
      <c r="V110" s="23">
        <v>55</v>
      </c>
      <c r="W110" s="25">
        <f>IF(V110&gt;"a",V110,L110+V110)</f>
        <v>108</v>
      </c>
      <c r="X110" s="11"/>
    </row>
    <row r="111" spans="1:24" ht="12" thickBot="1" x14ac:dyDescent="0.25">
      <c r="A111" s="44" t="s">
        <v>5</v>
      </c>
      <c r="B111" s="26" t="str">
        <f>B110</f>
        <v>KEW</v>
      </c>
      <c r="C111" s="26">
        <f t="shared" ref="C111:K111" si="24">MIN(C106:C110)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  <c r="I111" s="26">
        <f t="shared" si="24"/>
        <v>0</v>
      </c>
      <c r="J111" s="26">
        <f t="shared" si="24"/>
        <v>0</v>
      </c>
      <c r="K111" s="26">
        <f t="shared" si="24"/>
        <v>0</v>
      </c>
      <c r="L111" s="27">
        <f>SUM(C111:K111)</f>
        <v>0</v>
      </c>
      <c r="M111" s="26">
        <f t="shared" ref="M111:U111" si="25">MIN(M106:M110)</f>
        <v>0</v>
      </c>
      <c r="N111" s="26">
        <f t="shared" si="25"/>
        <v>0</v>
      </c>
      <c r="O111" s="26">
        <f t="shared" si="25"/>
        <v>0</v>
      </c>
      <c r="P111" s="26">
        <f t="shared" si="25"/>
        <v>0</v>
      </c>
      <c r="Q111" s="26">
        <f t="shared" si="25"/>
        <v>0</v>
      </c>
      <c r="R111" s="26">
        <f t="shared" si="25"/>
        <v>0</v>
      </c>
      <c r="S111" s="26">
        <f t="shared" si="25"/>
        <v>0</v>
      </c>
      <c r="T111" s="26">
        <f t="shared" si="25"/>
        <v>0</v>
      </c>
      <c r="U111" s="28">
        <f t="shared" si="25"/>
        <v>0</v>
      </c>
      <c r="V111" s="23">
        <f>IF(U111&gt;"a",U111,SUM(M111:U111))</f>
        <v>0</v>
      </c>
      <c r="W111" s="29">
        <f>L111+V111</f>
        <v>0</v>
      </c>
      <c r="X111" s="11"/>
    </row>
    <row r="112" spans="1:24" ht="12" thickTop="1" x14ac:dyDescent="0.2">
      <c r="A112" s="45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5"/>
      <c r="M112" s="19"/>
      <c r="N112" s="19"/>
      <c r="O112" s="19"/>
      <c r="P112" s="19"/>
      <c r="Q112" s="19"/>
      <c r="R112" s="19"/>
      <c r="S112" s="19"/>
      <c r="T112" s="19"/>
      <c r="U112" s="31"/>
      <c r="V112" s="23"/>
      <c r="W112" s="18"/>
      <c r="X112" s="32"/>
    </row>
    <row r="113" spans="1:24" ht="12" thickBot="1" x14ac:dyDescent="0.25">
      <c r="A113" s="45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5"/>
      <c r="M113" s="19"/>
      <c r="N113" s="19"/>
      <c r="O113" s="19"/>
      <c r="P113" s="19"/>
      <c r="Q113" s="19"/>
      <c r="R113" s="19"/>
      <c r="S113" s="19"/>
      <c r="T113" s="19"/>
      <c r="U113" s="31"/>
      <c r="V113" s="23"/>
      <c r="W113" s="18"/>
      <c r="X113" s="32"/>
    </row>
    <row r="114" spans="1:24" ht="16.5" thickTop="1" x14ac:dyDescent="0.25">
      <c r="A114" s="46" t="s">
        <v>50</v>
      </c>
      <c r="B114" s="33" t="s">
        <v>1</v>
      </c>
      <c r="C114" s="34">
        <v>1</v>
      </c>
      <c r="D114" s="34">
        <v>2</v>
      </c>
      <c r="E114" s="34">
        <v>3</v>
      </c>
      <c r="F114" s="34">
        <v>4</v>
      </c>
      <c r="G114" s="34">
        <v>5</v>
      </c>
      <c r="H114" s="34">
        <v>6</v>
      </c>
      <c r="I114" s="34">
        <v>7</v>
      </c>
      <c r="J114" s="34">
        <v>8</v>
      </c>
      <c r="K114" s="34">
        <v>9</v>
      </c>
      <c r="L114" s="35" t="s">
        <v>2</v>
      </c>
      <c r="M114" s="34">
        <v>10</v>
      </c>
      <c r="N114" s="34">
        <v>11</v>
      </c>
      <c r="O114" s="34">
        <v>12</v>
      </c>
      <c r="P114" s="34">
        <v>13</v>
      </c>
      <c r="Q114" s="34">
        <v>14</v>
      </c>
      <c r="R114" s="34">
        <v>15</v>
      </c>
      <c r="S114" s="34">
        <v>16</v>
      </c>
      <c r="T114" s="34">
        <v>17</v>
      </c>
      <c r="U114" s="34">
        <v>18</v>
      </c>
      <c r="V114" s="23" t="s">
        <v>3</v>
      </c>
      <c r="W114" s="36" t="s">
        <v>4</v>
      </c>
      <c r="X114" s="11"/>
    </row>
    <row r="115" spans="1:24" x14ac:dyDescent="0.2">
      <c r="A115" s="42" t="s">
        <v>112</v>
      </c>
      <c r="B115" s="6" t="s">
        <v>60</v>
      </c>
      <c r="C115" s="6" t="s">
        <v>70</v>
      </c>
      <c r="D115" s="6" t="s">
        <v>70</v>
      </c>
      <c r="E115" s="6" t="s">
        <v>70</v>
      </c>
      <c r="F115" s="6" t="s">
        <v>70</v>
      </c>
      <c r="G115" s="6" t="s">
        <v>70</v>
      </c>
      <c r="H115" s="6" t="s">
        <v>70</v>
      </c>
      <c r="I115" s="6" t="s">
        <v>70</v>
      </c>
      <c r="J115" s="6" t="s">
        <v>70</v>
      </c>
      <c r="K115" s="6" t="s">
        <v>70</v>
      </c>
      <c r="L115" s="15">
        <v>49</v>
      </c>
      <c r="M115" s="6" t="s">
        <v>70</v>
      </c>
      <c r="N115" s="6" t="s">
        <v>70</v>
      </c>
      <c r="O115" s="6" t="s">
        <v>70</v>
      </c>
      <c r="P115" s="6" t="s">
        <v>70</v>
      </c>
      <c r="Q115" s="6" t="s">
        <v>70</v>
      </c>
      <c r="R115" s="6" t="s">
        <v>70</v>
      </c>
      <c r="S115" s="6" t="s">
        <v>70</v>
      </c>
      <c r="T115" s="6" t="s">
        <v>70</v>
      </c>
      <c r="U115" s="17" t="s">
        <v>70</v>
      </c>
      <c r="V115" s="23">
        <v>48</v>
      </c>
      <c r="W115" s="18">
        <f>IF(V115&gt;"a",V115,L115+V115)</f>
        <v>97</v>
      </c>
      <c r="X115" s="11"/>
    </row>
    <row r="116" spans="1:24" x14ac:dyDescent="0.2">
      <c r="A116" s="42" t="s">
        <v>113</v>
      </c>
      <c r="B116" s="19" t="str">
        <f>IF(B115="","",B115)</f>
        <v>KIM</v>
      </c>
      <c r="C116" s="6" t="s">
        <v>70</v>
      </c>
      <c r="D116" s="6" t="s">
        <v>70</v>
      </c>
      <c r="E116" s="6" t="s">
        <v>70</v>
      </c>
      <c r="F116" s="6" t="s">
        <v>70</v>
      </c>
      <c r="G116" s="6" t="s">
        <v>70</v>
      </c>
      <c r="H116" s="6" t="s">
        <v>70</v>
      </c>
      <c r="I116" s="6" t="s">
        <v>70</v>
      </c>
      <c r="J116" s="6" t="s">
        <v>70</v>
      </c>
      <c r="K116" s="17" t="s">
        <v>70</v>
      </c>
      <c r="L116" s="15">
        <v>57</v>
      </c>
      <c r="M116" s="6" t="s">
        <v>70</v>
      </c>
      <c r="N116" s="6" t="s">
        <v>70</v>
      </c>
      <c r="O116" s="6" t="s">
        <v>72</v>
      </c>
      <c r="P116" s="6" t="s">
        <v>70</v>
      </c>
      <c r="Q116" s="6" t="s">
        <v>70</v>
      </c>
      <c r="R116" s="6" t="s">
        <v>70</v>
      </c>
      <c r="S116" s="6" t="s">
        <v>70</v>
      </c>
      <c r="T116" s="6" t="s">
        <v>70</v>
      </c>
      <c r="U116" s="6" t="s">
        <v>70</v>
      </c>
      <c r="V116" s="23">
        <v>46</v>
      </c>
      <c r="W116" s="18">
        <f>IF(V116&gt;"a",V116,L116+V116)</f>
        <v>103</v>
      </c>
      <c r="X116" s="11" t="s">
        <v>4</v>
      </c>
    </row>
    <row r="117" spans="1:24" ht="12" thickBot="1" x14ac:dyDescent="0.25">
      <c r="A117" s="42" t="s">
        <v>114</v>
      </c>
      <c r="B117" s="19" t="str">
        <f>B116</f>
        <v>KIM</v>
      </c>
      <c r="C117" s="6" t="s">
        <v>70</v>
      </c>
      <c r="D117" s="6" t="s">
        <v>70</v>
      </c>
      <c r="E117" s="6" t="s">
        <v>70</v>
      </c>
      <c r="F117" s="6" t="s">
        <v>70</v>
      </c>
      <c r="G117" s="6" t="s">
        <v>70</v>
      </c>
      <c r="H117" s="6" t="s">
        <v>70</v>
      </c>
      <c r="I117" s="6" t="s">
        <v>70</v>
      </c>
      <c r="J117" s="6" t="s">
        <v>70</v>
      </c>
      <c r="K117" s="6" t="s">
        <v>70</v>
      </c>
      <c r="L117" s="15">
        <v>52</v>
      </c>
      <c r="M117" s="6" t="s">
        <v>70</v>
      </c>
      <c r="N117" s="6" t="s">
        <v>70</v>
      </c>
      <c r="O117" s="6" t="s">
        <v>70</v>
      </c>
      <c r="P117" s="6" t="s">
        <v>70</v>
      </c>
      <c r="Q117" s="6" t="s">
        <v>70</v>
      </c>
      <c r="R117" s="6" t="s">
        <v>70</v>
      </c>
      <c r="S117" s="6" t="s">
        <v>70</v>
      </c>
      <c r="T117" s="6" t="s">
        <v>70</v>
      </c>
      <c r="U117" s="17" t="s">
        <v>70</v>
      </c>
      <c r="V117" s="23">
        <v>54</v>
      </c>
      <c r="W117" s="18">
        <f>IF(V117&gt;"a",V117,L117+V117)</f>
        <v>106</v>
      </c>
      <c r="X117" s="20">
        <f>IF(COUNT(W115:W119)&lt;=3,"DQ",IF(COUNT(W115:W119)=4,SUM(W115:W119),SUM(W115:W119)-MAX(W115:W119)))</f>
        <v>404</v>
      </c>
    </row>
    <row r="118" spans="1:24" ht="12" thickTop="1" x14ac:dyDescent="0.2">
      <c r="A118" s="42" t="s">
        <v>161</v>
      </c>
      <c r="B118" s="19" t="str">
        <f>B117</f>
        <v>KIM</v>
      </c>
      <c r="C118" s="6" t="s">
        <v>70</v>
      </c>
      <c r="D118" s="6" t="s">
        <v>70</v>
      </c>
      <c r="E118" s="6" t="s">
        <v>70</v>
      </c>
      <c r="F118" s="6" t="s">
        <v>70</v>
      </c>
      <c r="G118" s="6" t="s">
        <v>70</v>
      </c>
      <c r="H118" s="6" t="s">
        <v>70</v>
      </c>
      <c r="I118" s="6" t="s">
        <v>70</v>
      </c>
      <c r="J118" s="6" t="s">
        <v>70</v>
      </c>
      <c r="K118" s="6" t="s">
        <v>70</v>
      </c>
      <c r="L118" s="15">
        <v>53</v>
      </c>
      <c r="M118" s="6" t="s">
        <v>70</v>
      </c>
      <c r="N118" s="6" t="s">
        <v>70</v>
      </c>
      <c r="O118" s="6" t="s">
        <v>70</v>
      </c>
      <c r="P118" s="6" t="s">
        <v>70</v>
      </c>
      <c r="Q118" s="6" t="s">
        <v>70</v>
      </c>
      <c r="R118" s="6" t="s">
        <v>70</v>
      </c>
      <c r="S118" s="6"/>
      <c r="T118" s="6" t="s">
        <v>70</v>
      </c>
      <c r="U118" s="17" t="s">
        <v>70</v>
      </c>
      <c r="V118" s="23">
        <v>49</v>
      </c>
      <c r="W118" s="18">
        <f>IF(V118&gt;"a",V118,L118+V118)</f>
        <v>102</v>
      </c>
      <c r="X118" s="11"/>
    </row>
    <row r="119" spans="1:24" x14ac:dyDescent="0.2">
      <c r="A119" s="43" t="s">
        <v>115</v>
      </c>
      <c r="B119" s="21" t="str">
        <f>B118</f>
        <v>KIM</v>
      </c>
      <c r="C119" s="22" t="s">
        <v>70</v>
      </c>
      <c r="D119" s="22" t="s">
        <v>70</v>
      </c>
      <c r="E119" s="22" t="s">
        <v>70</v>
      </c>
      <c r="F119" s="22" t="s">
        <v>70</v>
      </c>
      <c r="G119" s="22" t="s">
        <v>70</v>
      </c>
      <c r="H119" s="22" t="s">
        <v>70</v>
      </c>
      <c r="I119" s="22" t="s">
        <v>70</v>
      </c>
      <c r="J119" s="22" t="s">
        <v>70</v>
      </c>
      <c r="K119" s="22" t="s">
        <v>70</v>
      </c>
      <c r="L119" s="23">
        <v>53</v>
      </c>
      <c r="M119" s="22" t="s">
        <v>70</v>
      </c>
      <c r="N119" s="22" t="s">
        <v>70</v>
      </c>
      <c r="O119" s="22" t="s">
        <v>70</v>
      </c>
      <c r="P119" s="22" t="s">
        <v>70</v>
      </c>
      <c r="Q119" s="22" t="s">
        <v>70</v>
      </c>
      <c r="R119" s="22" t="s">
        <v>70</v>
      </c>
      <c r="S119" s="22" t="s">
        <v>70</v>
      </c>
      <c r="T119" s="22" t="s">
        <v>72</v>
      </c>
      <c r="U119" s="24" t="s">
        <v>70</v>
      </c>
      <c r="V119" s="23">
        <v>49</v>
      </c>
      <c r="W119" s="25">
        <f>IF(V119&gt;"a",V119,L119+V119)</f>
        <v>102</v>
      </c>
      <c r="X119" s="11"/>
    </row>
    <row r="120" spans="1:24" ht="12" thickBot="1" x14ac:dyDescent="0.25">
      <c r="A120" s="44" t="s">
        <v>5</v>
      </c>
      <c r="B120" s="26" t="str">
        <f>B119</f>
        <v>KIM</v>
      </c>
      <c r="C120" s="26">
        <f t="shared" ref="C120:K120" si="26">MIN(C115:C119)</f>
        <v>0</v>
      </c>
      <c r="D120" s="26">
        <f t="shared" si="26"/>
        <v>0</v>
      </c>
      <c r="E120" s="26">
        <f t="shared" si="26"/>
        <v>0</v>
      </c>
      <c r="F120" s="26">
        <f t="shared" si="26"/>
        <v>0</v>
      </c>
      <c r="G120" s="26">
        <f t="shared" si="26"/>
        <v>0</v>
      </c>
      <c r="H120" s="26">
        <f t="shared" si="26"/>
        <v>0</v>
      </c>
      <c r="I120" s="26">
        <f t="shared" si="26"/>
        <v>0</v>
      </c>
      <c r="J120" s="26">
        <f t="shared" si="26"/>
        <v>0</v>
      </c>
      <c r="K120" s="26">
        <f t="shared" si="26"/>
        <v>0</v>
      </c>
      <c r="L120" s="27">
        <f>SUM(C120:K120)</f>
        <v>0</v>
      </c>
      <c r="M120" s="26">
        <f t="shared" ref="M120:U120" si="27">MIN(M115:M119)</f>
        <v>0</v>
      </c>
      <c r="N120" s="26">
        <f t="shared" si="27"/>
        <v>0</v>
      </c>
      <c r="O120" s="26">
        <f t="shared" si="27"/>
        <v>0</v>
      </c>
      <c r="P120" s="26">
        <f t="shared" si="27"/>
        <v>0</v>
      </c>
      <c r="Q120" s="26">
        <f t="shared" si="27"/>
        <v>0</v>
      </c>
      <c r="R120" s="26">
        <f t="shared" si="27"/>
        <v>0</v>
      </c>
      <c r="S120" s="26">
        <f t="shared" si="27"/>
        <v>0</v>
      </c>
      <c r="T120" s="26">
        <f t="shared" si="27"/>
        <v>0</v>
      </c>
      <c r="U120" s="28">
        <f t="shared" si="27"/>
        <v>0</v>
      </c>
      <c r="V120" s="27">
        <f>SUM(M120:U120)</f>
        <v>0</v>
      </c>
      <c r="W120" s="29">
        <f>L120+V120</f>
        <v>0</v>
      </c>
      <c r="X120" s="11"/>
    </row>
    <row r="121" spans="1:24" ht="12.75" thickTop="1" thickBot="1" x14ac:dyDescent="0.25">
      <c r="A121" s="55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5"/>
      <c r="M121" s="19"/>
      <c r="N121" s="19"/>
      <c r="O121" s="19"/>
      <c r="P121" s="19"/>
      <c r="Q121" s="19"/>
      <c r="R121" s="19"/>
      <c r="S121" s="19"/>
      <c r="T121" s="19"/>
      <c r="U121" s="31"/>
      <c r="V121" s="15"/>
      <c r="W121" s="18"/>
      <c r="X121" s="32"/>
    </row>
    <row r="122" spans="1:24" ht="16.5" thickTop="1" x14ac:dyDescent="0.25">
      <c r="A122" s="46" t="s">
        <v>131</v>
      </c>
      <c r="B122" s="33" t="s">
        <v>1</v>
      </c>
      <c r="C122" s="34">
        <v>1</v>
      </c>
      <c r="D122" s="34">
        <v>2</v>
      </c>
      <c r="E122" s="34">
        <v>3</v>
      </c>
      <c r="F122" s="34">
        <v>4</v>
      </c>
      <c r="G122" s="34">
        <v>5</v>
      </c>
      <c r="H122" s="34">
        <v>6</v>
      </c>
      <c r="I122" s="34">
        <v>7</v>
      </c>
      <c r="J122" s="34">
        <v>8</v>
      </c>
      <c r="K122" s="34">
        <v>9</v>
      </c>
      <c r="L122" s="35" t="s">
        <v>2</v>
      </c>
      <c r="M122" s="34">
        <v>10</v>
      </c>
      <c r="N122" s="34">
        <v>11</v>
      </c>
      <c r="O122" s="34">
        <v>12</v>
      </c>
      <c r="P122" s="34">
        <v>13</v>
      </c>
      <c r="Q122" s="34">
        <v>14</v>
      </c>
      <c r="R122" s="34">
        <v>15</v>
      </c>
      <c r="S122" s="34">
        <v>16</v>
      </c>
      <c r="T122" s="34">
        <v>17</v>
      </c>
      <c r="U122" s="34">
        <v>18</v>
      </c>
      <c r="V122" s="35" t="s">
        <v>3</v>
      </c>
      <c r="W122" s="36" t="s">
        <v>4</v>
      </c>
      <c r="X122" s="11"/>
    </row>
    <row r="123" spans="1:24" x14ac:dyDescent="0.2">
      <c r="A123" s="42" t="s">
        <v>166</v>
      </c>
      <c r="B123" s="6" t="s">
        <v>51</v>
      </c>
      <c r="C123" s="6" t="s">
        <v>70</v>
      </c>
      <c r="D123" s="6" t="s">
        <v>70</v>
      </c>
      <c r="E123" s="6" t="s">
        <v>70</v>
      </c>
      <c r="F123" s="6" t="s">
        <v>72</v>
      </c>
      <c r="G123" s="6" t="s">
        <v>70</v>
      </c>
      <c r="H123" s="6" t="s">
        <v>70</v>
      </c>
      <c r="I123" s="6" t="s">
        <v>70</v>
      </c>
      <c r="J123" s="6" t="s">
        <v>70</v>
      </c>
      <c r="K123" s="6" t="s">
        <v>70</v>
      </c>
      <c r="L123" s="15">
        <v>48</v>
      </c>
      <c r="M123" s="6" t="s">
        <v>70</v>
      </c>
      <c r="N123" s="6" t="s">
        <v>70</v>
      </c>
      <c r="O123" s="6" t="s">
        <v>70</v>
      </c>
      <c r="P123" s="6" t="s">
        <v>70</v>
      </c>
      <c r="Q123" s="6" t="s">
        <v>70</v>
      </c>
      <c r="R123" s="6" t="s">
        <v>70</v>
      </c>
      <c r="S123" s="6" t="s">
        <v>70</v>
      </c>
      <c r="T123" s="6" t="s">
        <v>70</v>
      </c>
      <c r="U123" s="17" t="s">
        <v>70</v>
      </c>
      <c r="V123" s="15">
        <v>46</v>
      </c>
      <c r="W123" s="18">
        <f>IF(V123&gt;"a",V123,L123+V123)</f>
        <v>94</v>
      </c>
      <c r="X123" s="11"/>
    </row>
    <row r="124" spans="1:24" x14ac:dyDescent="0.2">
      <c r="A124" s="42" t="s">
        <v>167</v>
      </c>
      <c r="B124" s="19" t="str">
        <f>IF(B123="","",B123)</f>
        <v>OC</v>
      </c>
      <c r="C124" s="6" t="s">
        <v>70</v>
      </c>
      <c r="D124" s="6" t="s">
        <v>70</v>
      </c>
      <c r="E124" s="6" t="s">
        <v>70</v>
      </c>
      <c r="F124" s="6" t="s">
        <v>70</v>
      </c>
      <c r="G124" s="6" t="s">
        <v>70</v>
      </c>
      <c r="H124" s="6" t="s">
        <v>70</v>
      </c>
      <c r="I124" s="6" t="s">
        <v>70</v>
      </c>
      <c r="J124" s="6" t="s">
        <v>70</v>
      </c>
      <c r="K124" s="17" t="s">
        <v>70</v>
      </c>
      <c r="L124" s="15">
        <v>47</v>
      </c>
      <c r="M124" s="6" t="s">
        <v>70</v>
      </c>
      <c r="N124" s="6" t="s">
        <v>70</v>
      </c>
      <c r="O124" s="6" t="s">
        <v>70</v>
      </c>
      <c r="P124" s="6" t="s">
        <v>70</v>
      </c>
      <c r="Q124" s="6" t="s">
        <v>72</v>
      </c>
      <c r="R124" s="6" t="s">
        <v>70</v>
      </c>
      <c r="S124" s="6" t="s">
        <v>70</v>
      </c>
      <c r="T124" s="6" t="s">
        <v>70</v>
      </c>
      <c r="U124" s="6" t="s">
        <v>70</v>
      </c>
      <c r="V124" s="15">
        <v>50</v>
      </c>
      <c r="W124" s="18">
        <f>IF(V124&gt;"a",V124,L124+V124)</f>
        <v>97</v>
      </c>
      <c r="X124" s="11" t="s">
        <v>4</v>
      </c>
    </row>
    <row r="125" spans="1:24" ht="12" thickBot="1" x14ac:dyDescent="0.25">
      <c r="A125" s="42" t="s">
        <v>168</v>
      </c>
      <c r="B125" s="19" t="str">
        <f>B124</f>
        <v>OC</v>
      </c>
      <c r="C125" s="6" t="s">
        <v>70</v>
      </c>
      <c r="D125" s="6" t="s">
        <v>70</v>
      </c>
      <c r="E125" s="6" t="s">
        <v>70</v>
      </c>
      <c r="F125" s="6" t="s">
        <v>70</v>
      </c>
      <c r="G125" s="6" t="s">
        <v>70</v>
      </c>
      <c r="H125" s="6" t="s">
        <v>70</v>
      </c>
      <c r="I125" s="6" t="s">
        <v>70</v>
      </c>
      <c r="J125" s="6" t="s">
        <v>70</v>
      </c>
      <c r="K125" s="6" t="s">
        <v>70</v>
      </c>
      <c r="L125" s="15">
        <v>55</v>
      </c>
      <c r="M125" s="6" t="s">
        <v>70</v>
      </c>
      <c r="N125" s="6" t="s">
        <v>70</v>
      </c>
      <c r="O125" s="6" t="s">
        <v>70</v>
      </c>
      <c r="P125" s="6" t="s">
        <v>70</v>
      </c>
      <c r="Q125" s="6" t="s">
        <v>70</v>
      </c>
      <c r="R125" s="6" t="s">
        <v>70</v>
      </c>
      <c r="S125" s="6" t="s">
        <v>70</v>
      </c>
      <c r="T125" s="6" t="s">
        <v>70</v>
      </c>
      <c r="U125" s="17" t="s">
        <v>70</v>
      </c>
      <c r="V125" s="15">
        <v>62</v>
      </c>
      <c r="W125" s="18">
        <f>IF(V125&gt;"a",V125,L125+V125)</f>
        <v>117</v>
      </c>
      <c r="X125" s="20">
        <f>IF(COUNT(W123:W127)&lt;=3,"DQ",IF(COUNT(W123:W127)=4,SUM(W123:W127),SUM(W123:W127)-MAX(W123:W127)))</f>
        <v>410</v>
      </c>
    </row>
    <row r="126" spans="1:24" ht="12" thickTop="1" x14ac:dyDescent="0.2">
      <c r="A126" s="42" t="s">
        <v>169</v>
      </c>
      <c r="B126" s="19" t="str">
        <f>B125</f>
        <v>OC</v>
      </c>
      <c r="C126" s="6" t="s">
        <v>70</v>
      </c>
      <c r="D126" s="6" t="s">
        <v>70</v>
      </c>
      <c r="E126" s="6" t="s">
        <v>70</v>
      </c>
      <c r="F126" s="6" t="s">
        <v>70</v>
      </c>
      <c r="G126" s="6" t="s">
        <v>70</v>
      </c>
      <c r="H126" s="6" t="s">
        <v>70</v>
      </c>
      <c r="I126" s="6" t="s">
        <v>70</v>
      </c>
      <c r="J126" s="6" t="s">
        <v>70</v>
      </c>
      <c r="K126" s="6" t="s">
        <v>70</v>
      </c>
      <c r="L126" s="15">
        <v>52</v>
      </c>
      <c r="M126" s="6" t="s">
        <v>70</v>
      </c>
      <c r="N126" s="6" t="s">
        <v>70</v>
      </c>
      <c r="O126" s="6" t="s">
        <v>70</v>
      </c>
      <c r="P126" s="6" t="s">
        <v>70</v>
      </c>
      <c r="Q126" s="6" t="s">
        <v>70</v>
      </c>
      <c r="R126" s="6" t="s">
        <v>70</v>
      </c>
      <c r="S126" s="6"/>
      <c r="T126" s="6"/>
      <c r="U126" s="17" t="s">
        <v>70</v>
      </c>
      <c r="V126" s="15">
        <v>55</v>
      </c>
      <c r="W126" s="18">
        <f>IF(V126&gt;"a",V126,L126+V126)</f>
        <v>107</v>
      </c>
      <c r="X126" s="11"/>
    </row>
    <row r="127" spans="1:24" x14ac:dyDescent="0.2">
      <c r="A127" s="43" t="s">
        <v>170</v>
      </c>
      <c r="B127" s="21" t="str">
        <f>B126</f>
        <v>OC</v>
      </c>
      <c r="C127" s="22" t="s">
        <v>70</v>
      </c>
      <c r="D127" s="22" t="s">
        <v>70</v>
      </c>
      <c r="E127" s="22" t="s">
        <v>70</v>
      </c>
      <c r="F127" s="22" t="s">
        <v>70</v>
      </c>
      <c r="G127" s="22" t="s">
        <v>70</v>
      </c>
      <c r="H127" s="22" t="s">
        <v>70</v>
      </c>
      <c r="I127" s="22" t="s">
        <v>70</v>
      </c>
      <c r="J127" s="22" t="s">
        <v>70</v>
      </c>
      <c r="K127" s="22" t="s">
        <v>70</v>
      </c>
      <c r="L127" s="23">
        <v>59</v>
      </c>
      <c r="M127" s="22" t="s">
        <v>70</v>
      </c>
      <c r="N127" s="22" t="s">
        <v>70</v>
      </c>
      <c r="O127" s="22" t="s">
        <v>70</v>
      </c>
      <c r="P127" s="22" t="s">
        <v>70</v>
      </c>
      <c r="Q127" s="22" t="s">
        <v>70</v>
      </c>
      <c r="R127" s="22" t="s">
        <v>70</v>
      </c>
      <c r="S127" s="22" t="s">
        <v>70</v>
      </c>
      <c r="T127" s="22" t="s">
        <v>70</v>
      </c>
      <c r="U127" s="24" t="s">
        <v>70</v>
      </c>
      <c r="V127" s="23">
        <v>53</v>
      </c>
      <c r="W127" s="25">
        <f>IF(V127&gt;"a",V127,L127+V127)</f>
        <v>112</v>
      </c>
      <c r="X127" s="11"/>
    </row>
    <row r="128" spans="1:24" ht="12" thickBot="1" x14ac:dyDescent="0.25">
      <c r="A128" s="44" t="s">
        <v>5</v>
      </c>
      <c r="B128" s="26" t="str">
        <f>B127</f>
        <v>OC</v>
      </c>
      <c r="C128" s="26">
        <f t="shared" ref="C128:K128" si="28">MIN(C123:C127)</f>
        <v>0</v>
      </c>
      <c r="D128" s="26">
        <f t="shared" si="28"/>
        <v>0</v>
      </c>
      <c r="E128" s="26">
        <f t="shared" si="28"/>
        <v>0</v>
      </c>
      <c r="F128" s="26">
        <f t="shared" si="28"/>
        <v>0</v>
      </c>
      <c r="G128" s="26">
        <f t="shared" si="28"/>
        <v>0</v>
      </c>
      <c r="H128" s="26">
        <f t="shared" si="28"/>
        <v>0</v>
      </c>
      <c r="I128" s="26">
        <f t="shared" si="28"/>
        <v>0</v>
      </c>
      <c r="J128" s="26">
        <f t="shared" si="28"/>
        <v>0</v>
      </c>
      <c r="K128" s="26">
        <f t="shared" si="28"/>
        <v>0</v>
      </c>
      <c r="L128" s="27">
        <f>SUM(C128:K128)</f>
        <v>0</v>
      </c>
      <c r="M128" s="26">
        <f t="shared" ref="M128:U128" si="29">MIN(M123:M127)</f>
        <v>0</v>
      </c>
      <c r="N128" s="26">
        <f t="shared" si="29"/>
        <v>0</v>
      </c>
      <c r="O128" s="26">
        <f t="shared" si="29"/>
        <v>0</v>
      </c>
      <c r="P128" s="26">
        <f t="shared" si="29"/>
        <v>0</v>
      </c>
      <c r="Q128" s="26">
        <f t="shared" si="29"/>
        <v>0</v>
      </c>
      <c r="R128" s="26">
        <f t="shared" si="29"/>
        <v>0</v>
      </c>
      <c r="S128" s="26">
        <f t="shared" si="29"/>
        <v>0</v>
      </c>
      <c r="T128" s="26">
        <f t="shared" si="29"/>
        <v>0</v>
      </c>
      <c r="U128" s="28">
        <f t="shared" si="29"/>
        <v>0</v>
      </c>
      <c r="V128" s="27">
        <f>SUM(M128:U128)</f>
        <v>0</v>
      </c>
      <c r="W128" s="29">
        <f>L128+V128</f>
        <v>0</v>
      </c>
      <c r="X128" s="11"/>
    </row>
    <row r="129" spans="1:24" ht="12.75" thickTop="1" thickBot="1" x14ac:dyDescent="0.25">
      <c r="A129" s="4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5"/>
      <c r="M129" s="19"/>
      <c r="N129" s="19"/>
      <c r="O129" s="19"/>
      <c r="P129" s="19"/>
      <c r="Q129" s="19"/>
      <c r="R129" s="19"/>
      <c r="S129" s="19"/>
      <c r="T129" s="19"/>
      <c r="U129" s="31"/>
      <c r="V129" s="15"/>
      <c r="W129" s="18"/>
    </row>
    <row r="130" spans="1:24" ht="16.5" thickTop="1" x14ac:dyDescent="0.25">
      <c r="A130" s="46" t="s">
        <v>132</v>
      </c>
      <c r="B130" s="33" t="s">
        <v>1</v>
      </c>
      <c r="C130" s="34">
        <v>1</v>
      </c>
      <c r="D130" s="34">
        <v>2</v>
      </c>
      <c r="E130" s="34">
        <v>3</v>
      </c>
      <c r="F130" s="34">
        <v>4</v>
      </c>
      <c r="G130" s="34">
        <v>5</v>
      </c>
      <c r="H130" s="34">
        <v>6</v>
      </c>
      <c r="I130" s="34">
        <v>7</v>
      </c>
      <c r="J130" s="34">
        <v>8</v>
      </c>
      <c r="K130" s="34">
        <v>9</v>
      </c>
      <c r="L130" s="35" t="s">
        <v>2</v>
      </c>
      <c r="M130" s="34">
        <v>10</v>
      </c>
      <c r="N130" s="34">
        <v>11</v>
      </c>
      <c r="O130" s="34">
        <v>12</v>
      </c>
      <c r="P130" s="34">
        <v>13</v>
      </c>
      <c r="Q130" s="34">
        <v>14</v>
      </c>
      <c r="R130" s="34">
        <v>15</v>
      </c>
      <c r="S130" s="34">
        <v>16</v>
      </c>
      <c r="T130" s="34">
        <v>17</v>
      </c>
      <c r="U130" s="34">
        <v>18</v>
      </c>
      <c r="V130" s="35" t="s">
        <v>3</v>
      </c>
      <c r="W130" s="36" t="s">
        <v>4</v>
      </c>
      <c r="X130" s="11"/>
    </row>
    <row r="131" spans="1:24" x14ac:dyDescent="0.2">
      <c r="A131" s="42" t="s">
        <v>70</v>
      </c>
      <c r="B131" s="6" t="s">
        <v>133</v>
      </c>
      <c r="C131" s="6"/>
      <c r="D131" s="6"/>
      <c r="E131" s="6"/>
      <c r="F131" s="6"/>
      <c r="G131" s="6"/>
      <c r="H131" s="6"/>
      <c r="I131" s="6"/>
      <c r="J131" s="6"/>
      <c r="K131" s="6"/>
      <c r="L131" s="15" t="s">
        <v>70</v>
      </c>
      <c r="M131" s="6"/>
      <c r="N131" s="6"/>
      <c r="O131" s="6"/>
      <c r="P131" s="6"/>
      <c r="Q131" s="6"/>
      <c r="R131" s="6"/>
      <c r="S131" s="6"/>
      <c r="T131" s="6"/>
      <c r="U131" s="17"/>
      <c r="V131" s="15" t="s">
        <v>70</v>
      </c>
      <c r="W131" s="18" t="e">
        <f>IF(V131&gt;"a",V131,L131+V131)</f>
        <v>#VALUE!</v>
      </c>
      <c r="X131" s="11"/>
    </row>
    <row r="132" spans="1:24" x14ac:dyDescent="0.2">
      <c r="A132" s="42" t="s">
        <v>70</v>
      </c>
      <c r="B132" s="19" t="str">
        <f>IF(B131="","",B131)</f>
        <v>OW</v>
      </c>
      <c r="C132" s="6"/>
      <c r="D132" s="6"/>
      <c r="E132" s="6"/>
      <c r="F132" s="6"/>
      <c r="G132" s="6"/>
      <c r="H132" s="6"/>
      <c r="I132" s="6"/>
      <c r="J132" s="6"/>
      <c r="K132" s="17"/>
      <c r="L132" s="15" t="s">
        <v>70</v>
      </c>
      <c r="M132" s="6"/>
      <c r="N132" s="6"/>
      <c r="O132" s="6"/>
      <c r="P132" s="6"/>
      <c r="Q132" s="6"/>
      <c r="R132" s="6"/>
      <c r="S132" s="6"/>
      <c r="T132" s="6"/>
      <c r="U132" s="6"/>
      <c r="V132" s="15" t="s">
        <v>70</v>
      </c>
      <c r="W132" s="18" t="e">
        <f>IF(V132&gt;"a",V132,L132+V132)</f>
        <v>#VALUE!</v>
      </c>
      <c r="X132" s="11" t="s">
        <v>4</v>
      </c>
    </row>
    <row r="133" spans="1:24" ht="12" thickBot="1" x14ac:dyDescent="0.25">
      <c r="A133" s="42" t="s">
        <v>70</v>
      </c>
      <c r="B133" s="19" t="str">
        <f>B132</f>
        <v>OW</v>
      </c>
      <c r="C133" s="6"/>
      <c r="D133" s="6"/>
      <c r="E133" s="6"/>
      <c r="F133" s="6"/>
      <c r="G133" s="6"/>
      <c r="H133" s="6"/>
      <c r="I133" s="6"/>
      <c r="J133" s="6"/>
      <c r="K133" s="6"/>
      <c r="L133" s="15" t="s">
        <v>70</v>
      </c>
      <c r="M133" s="6"/>
      <c r="N133" s="6"/>
      <c r="O133" s="6"/>
      <c r="P133" s="6"/>
      <c r="Q133" s="6"/>
      <c r="R133" s="6" t="s">
        <v>70</v>
      </c>
      <c r="S133" s="6"/>
      <c r="T133" s="6"/>
      <c r="U133" s="17"/>
      <c r="V133" s="15" t="s">
        <v>70</v>
      </c>
      <c r="W133" s="18" t="e">
        <f>IF(V133&gt;"a",V133,L133+V133)</f>
        <v>#VALUE!</v>
      </c>
      <c r="X133" s="20" t="str">
        <f>IF(COUNT(W131:W135)&lt;=3,"DQ",IF(COUNT(W131:W135)=4,SUM(W131:W135),SUM(W131:W135)-MAX(W131:W135)))</f>
        <v>DQ</v>
      </c>
    </row>
    <row r="134" spans="1:24" ht="12" thickTop="1" x14ac:dyDescent="0.2">
      <c r="A134" s="42" t="s">
        <v>70</v>
      </c>
      <c r="B134" s="19" t="str">
        <f>B133</f>
        <v>OW</v>
      </c>
      <c r="C134" s="6"/>
      <c r="D134" s="6"/>
      <c r="E134" s="6"/>
      <c r="F134" s="6"/>
      <c r="G134" s="6"/>
      <c r="H134" s="6"/>
      <c r="I134" s="6"/>
      <c r="J134" s="6"/>
      <c r="K134" s="6"/>
      <c r="L134" s="15" t="s">
        <v>70</v>
      </c>
      <c r="M134" s="6"/>
      <c r="N134" s="6"/>
      <c r="O134" s="6"/>
      <c r="P134" s="6"/>
      <c r="Q134" s="6"/>
      <c r="R134" s="6"/>
      <c r="S134" s="6"/>
      <c r="T134" s="6"/>
      <c r="U134" s="17"/>
      <c r="V134" s="15" t="s">
        <v>70</v>
      </c>
      <c r="W134" s="18" t="e">
        <f>IF(V134&gt;"a",V134,L134+V134)</f>
        <v>#VALUE!</v>
      </c>
      <c r="X134" s="11"/>
    </row>
    <row r="135" spans="1:24" x14ac:dyDescent="0.2">
      <c r="A135" s="43"/>
      <c r="B135" s="21" t="str">
        <f>B134</f>
        <v>OW</v>
      </c>
      <c r="C135" s="22"/>
      <c r="D135" s="22" t="s">
        <v>70</v>
      </c>
      <c r="E135" s="22" t="s">
        <v>70</v>
      </c>
      <c r="F135" s="22" t="s">
        <v>70</v>
      </c>
      <c r="G135" s="22" t="s">
        <v>70</v>
      </c>
      <c r="H135" s="22" t="s">
        <v>72</v>
      </c>
      <c r="I135" s="22" t="s">
        <v>70</v>
      </c>
      <c r="J135" s="22" t="s">
        <v>70</v>
      </c>
      <c r="K135" s="22" t="s">
        <v>70</v>
      </c>
      <c r="L135" s="23" t="s">
        <v>70</v>
      </c>
      <c r="M135" s="22" t="s">
        <v>70</v>
      </c>
      <c r="N135" s="22" t="s">
        <v>70</v>
      </c>
      <c r="O135" s="22" t="s">
        <v>70</v>
      </c>
      <c r="P135" s="22" t="s">
        <v>70</v>
      </c>
      <c r="Q135" s="22" t="s">
        <v>70</v>
      </c>
      <c r="R135" s="22" t="s">
        <v>70</v>
      </c>
      <c r="S135" s="22" t="s">
        <v>70</v>
      </c>
      <c r="T135" s="22" t="s">
        <v>70</v>
      </c>
      <c r="U135" s="24" t="s">
        <v>70</v>
      </c>
      <c r="V135" s="23" t="s">
        <v>70</v>
      </c>
      <c r="W135" s="25" t="e">
        <f>IF(V135&gt;"a",V135,L135+V135)</f>
        <v>#VALUE!</v>
      </c>
      <c r="X135" s="11"/>
    </row>
    <row r="136" spans="1:24" ht="12" thickBot="1" x14ac:dyDescent="0.25">
      <c r="A136" s="44" t="s">
        <v>5</v>
      </c>
      <c r="B136" s="26" t="str">
        <f>B135</f>
        <v>OW</v>
      </c>
      <c r="C136" s="26">
        <f t="shared" ref="C136:K136" si="30">MIN(C131:C135)</f>
        <v>0</v>
      </c>
      <c r="D136" s="26">
        <f t="shared" si="30"/>
        <v>0</v>
      </c>
      <c r="E136" s="26">
        <f t="shared" si="30"/>
        <v>0</v>
      </c>
      <c r="F136" s="26">
        <f t="shared" si="30"/>
        <v>0</v>
      </c>
      <c r="G136" s="26">
        <f t="shared" si="30"/>
        <v>0</v>
      </c>
      <c r="H136" s="26">
        <f t="shared" si="30"/>
        <v>0</v>
      </c>
      <c r="I136" s="26">
        <f t="shared" si="30"/>
        <v>0</v>
      </c>
      <c r="J136" s="26">
        <f t="shared" si="30"/>
        <v>0</v>
      </c>
      <c r="K136" s="26">
        <f t="shared" si="30"/>
        <v>0</v>
      </c>
      <c r="L136" s="27">
        <f>SUM(C136:K136)</f>
        <v>0</v>
      </c>
      <c r="M136" s="26">
        <f t="shared" ref="M136:U136" si="31">MIN(M131:M135)</f>
        <v>0</v>
      </c>
      <c r="N136" s="26">
        <f t="shared" si="31"/>
        <v>0</v>
      </c>
      <c r="O136" s="26">
        <f t="shared" si="31"/>
        <v>0</v>
      </c>
      <c r="P136" s="26">
        <f t="shared" si="31"/>
        <v>0</v>
      </c>
      <c r="Q136" s="26">
        <f t="shared" si="31"/>
        <v>0</v>
      </c>
      <c r="R136" s="26">
        <f t="shared" si="31"/>
        <v>0</v>
      </c>
      <c r="S136" s="26">
        <f t="shared" si="31"/>
        <v>0</v>
      </c>
      <c r="T136" s="26">
        <f t="shared" si="31"/>
        <v>0</v>
      </c>
      <c r="U136" s="28">
        <f t="shared" si="31"/>
        <v>0</v>
      </c>
      <c r="V136" s="27">
        <f>SUM(M136:U136)</f>
        <v>0</v>
      </c>
      <c r="W136" s="29">
        <f>L136+V136</f>
        <v>0</v>
      </c>
      <c r="X136" s="11"/>
    </row>
    <row r="137" spans="1:24" ht="12.75" thickTop="1" thickBot="1" x14ac:dyDescent="0.25">
      <c r="A137" s="4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5"/>
      <c r="M137" s="19"/>
      <c r="N137" s="19"/>
      <c r="O137" s="19"/>
      <c r="P137" s="19"/>
      <c r="Q137" s="19"/>
      <c r="R137" s="19"/>
      <c r="S137" s="19"/>
      <c r="T137" s="19"/>
      <c r="U137" s="31"/>
      <c r="V137" s="15"/>
      <c r="W137" s="18"/>
    </row>
    <row r="138" spans="1:24" ht="16.5" thickTop="1" x14ac:dyDescent="0.25">
      <c r="A138" s="46" t="s">
        <v>82</v>
      </c>
      <c r="B138" s="33" t="s">
        <v>1</v>
      </c>
      <c r="C138" s="34">
        <v>1</v>
      </c>
      <c r="D138" s="34">
        <v>2</v>
      </c>
      <c r="E138" s="34">
        <v>3</v>
      </c>
      <c r="F138" s="34">
        <v>4</v>
      </c>
      <c r="G138" s="34">
        <v>5</v>
      </c>
      <c r="H138" s="34">
        <v>6</v>
      </c>
      <c r="I138" s="34">
        <v>7</v>
      </c>
      <c r="J138" s="34">
        <v>8</v>
      </c>
      <c r="K138" s="34">
        <v>9</v>
      </c>
      <c r="L138" s="35" t="s">
        <v>2</v>
      </c>
      <c r="M138" s="34">
        <v>10</v>
      </c>
      <c r="N138" s="34">
        <v>11</v>
      </c>
      <c r="O138" s="34">
        <v>12</v>
      </c>
      <c r="P138" s="34">
        <v>13</v>
      </c>
      <c r="Q138" s="34">
        <v>14</v>
      </c>
      <c r="R138" s="34">
        <v>15</v>
      </c>
      <c r="S138" s="34">
        <v>16</v>
      </c>
      <c r="T138" s="34">
        <v>17</v>
      </c>
      <c r="U138" s="34">
        <v>18</v>
      </c>
      <c r="V138" s="35" t="s">
        <v>3</v>
      </c>
      <c r="W138" s="36" t="s">
        <v>4</v>
      </c>
      <c r="X138" s="11"/>
    </row>
    <row r="139" spans="1:24" x14ac:dyDescent="0.2">
      <c r="A139" s="42" t="s">
        <v>193</v>
      </c>
      <c r="B139" s="42" t="s">
        <v>42</v>
      </c>
      <c r="C139" s="6" t="s">
        <v>70</v>
      </c>
      <c r="D139" s="6" t="s">
        <v>70</v>
      </c>
      <c r="E139" s="6" t="s">
        <v>70</v>
      </c>
      <c r="F139" s="6" t="s">
        <v>70</v>
      </c>
      <c r="G139" s="6" t="s">
        <v>70</v>
      </c>
      <c r="H139" s="6" t="s">
        <v>70</v>
      </c>
      <c r="I139" s="6" t="s">
        <v>70</v>
      </c>
      <c r="J139" s="6" t="s">
        <v>70</v>
      </c>
      <c r="K139" s="6" t="s">
        <v>70</v>
      </c>
      <c r="L139" s="15">
        <v>47</v>
      </c>
      <c r="M139" s="6" t="s">
        <v>70</v>
      </c>
      <c r="N139" s="6" t="s">
        <v>70</v>
      </c>
      <c r="O139" s="6" t="s">
        <v>70</v>
      </c>
      <c r="P139" s="6" t="s">
        <v>70</v>
      </c>
      <c r="Q139" s="6" t="s">
        <v>70</v>
      </c>
      <c r="R139" s="6" t="s">
        <v>70</v>
      </c>
      <c r="S139" s="6" t="s">
        <v>70</v>
      </c>
      <c r="T139" s="6" t="s">
        <v>70</v>
      </c>
      <c r="U139" s="17" t="s">
        <v>70</v>
      </c>
      <c r="V139" s="15">
        <v>38</v>
      </c>
      <c r="W139" s="18">
        <f>IF(V139&gt;"a",V139,L139+V139)</f>
        <v>85</v>
      </c>
      <c r="X139" s="11"/>
    </row>
    <row r="140" spans="1:24" x14ac:dyDescent="0.2">
      <c r="A140" s="42" t="s">
        <v>116</v>
      </c>
      <c r="B140" s="19" t="str">
        <f>IF(B139="","",B139)</f>
        <v>RC</v>
      </c>
      <c r="C140" s="6" t="s">
        <v>70</v>
      </c>
      <c r="D140" s="6" t="s">
        <v>70</v>
      </c>
      <c r="E140" s="6" t="s">
        <v>70</v>
      </c>
      <c r="F140" s="6" t="s">
        <v>70</v>
      </c>
      <c r="G140" s="6" t="s">
        <v>70</v>
      </c>
      <c r="H140" s="6" t="s">
        <v>70</v>
      </c>
      <c r="I140" s="6" t="s">
        <v>70</v>
      </c>
      <c r="J140" s="6" t="s">
        <v>70</v>
      </c>
      <c r="K140" s="17" t="s">
        <v>70</v>
      </c>
      <c r="L140" s="15">
        <v>47</v>
      </c>
      <c r="M140" s="6" t="s">
        <v>70</v>
      </c>
      <c r="N140" s="6" t="s">
        <v>70</v>
      </c>
      <c r="O140" s="6" t="s">
        <v>70</v>
      </c>
      <c r="P140" s="6" t="s">
        <v>70</v>
      </c>
      <c r="Q140" s="6" t="s">
        <v>70</v>
      </c>
      <c r="R140" s="6" t="s">
        <v>70</v>
      </c>
      <c r="S140" s="6" t="s">
        <v>70</v>
      </c>
      <c r="T140" s="6" t="s">
        <v>70</v>
      </c>
      <c r="U140" s="6" t="s">
        <v>70</v>
      </c>
      <c r="V140" s="15">
        <v>41</v>
      </c>
      <c r="W140" s="18">
        <f>IF(V140&gt;"a",V140,L140+V140)</f>
        <v>88</v>
      </c>
      <c r="X140" s="11" t="s">
        <v>4</v>
      </c>
    </row>
    <row r="141" spans="1:24" ht="12" thickBot="1" x14ac:dyDescent="0.25">
      <c r="A141" s="42" t="s">
        <v>117</v>
      </c>
      <c r="B141" s="19" t="str">
        <f>B140</f>
        <v>RC</v>
      </c>
      <c r="C141" s="6" t="s">
        <v>70</v>
      </c>
      <c r="D141" s="6" t="s">
        <v>70</v>
      </c>
      <c r="E141" s="6" t="s">
        <v>70</v>
      </c>
      <c r="F141" s="6" t="s">
        <v>70</v>
      </c>
      <c r="G141" s="6" t="s">
        <v>70</v>
      </c>
      <c r="H141" s="6" t="s">
        <v>70</v>
      </c>
      <c r="I141" s="6" t="s">
        <v>70</v>
      </c>
      <c r="J141" s="6" t="s">
        <v>70</v>
      </c>
      <c r="K141" s="6" t="s">
        <v>70</v>
      </c>
      <c r="L141" s="15">
        <v>50</v>
      </c>
      <c r="M141" s="6" t="s">
        <v>70</v>
      </c>
      <c r="N141" s="6" t="s">
        <v>70</v>
      </c>
      <c r="O141" s="6" t="s">
        <v>70</v>
      </c>
      <c r="P141" s="6" t="s">
        <v>70</v>
      </c>
      <c r="Q141" s="6" t="s">
        <v>70</v>
      </c>
      <c r="R141" s="6" t="s">
        <v>70</v>
      </c>
      <c r="S141" s="6" t="s">
        <v>70</v>
      </c>
      <c r="T141" s="6" t="s">
        <v>70</v>
      </c>
      <c r="U141" s="17" t="s">
        <v>70</v>
      </c>
      <c r="V141" s="15">
        <v>45</v>
      </c>
      <c r="W141" s="18">
        <f>IF(V141&gt;"a",V141,L141+V141)</f>
        <v>95</v>
      </c>
      <c r="X141" s="20">
        <f>IF(COUNT(W139:W143)&lt;=3,"DQ",IF(COUNT(W139:W143)=4,SUM(W139:W143),SUM(W139:W143)-MAX(W139:W143)))</f>
        <v>367</v>
      </c>
    </row>
    <row r="142" spans="1:24" ht="12" thickTop="1" x14ac:dyDescent="0.2">
      <c r="A142" s="42" t="s">
        <v>194</v>
      </c>
      <c r="B142" s="19" t="str">
        <f>B141</f>
        <v>RC</v>
      </c>
      <c r="C142" s="6" t="s">
        <v>70</v>
      </c>
      <c r="D142" s="6" t="s">
        <v>70</v>
      </c>
      <c r="E142" s="6" t="s">
        <v>70</v>
      </c>
      <c r="F142" s="6" t="s">
        <v>70</v>
      </c>
      <c r="G142" s="6" t="s">
        <v>70</v>
      </c>
      <c r="H142" s="6" t="s">
        <v>72</v>
      </c>
      <c r="I142" s="6" t="s">
        <v>70</v>
      </c>
      <c r="J142" s="6" t="s">
        <v>70</v>
      </c>
      <c r="K142" s="6" t="s">
        <v>70</v>
      </c>
      <c r="L142" s="15">
        <v>50</v>
      </c>
      <c r="M142" s="6" t="s">
        <v>70</v>
      </c>
      <c r="N142" s="6" t="s">
        <v>70</v>
      </c>
      <c r="O142" s="6" t="s">
        <v>70</v>
      </c>
      <c r="P142" s="6" t="s">
        <v>70</v>
      </c>
      <c r="Q142" s="6" t="s">
        <v>70</v>
      </c>
      <c r="R142" s="6" t="s">
        <v>70</v>
      </c>
      <c r="S142" s="6" t="s">
        <v>70</v>
      </c>
      <c r="T142" s="6" t="s">
        <v>70</v>
      </c>
      <c r="U142" s="17" t="s">
        <v>70</v>
      </c>
      <c r="V142" s="15">
        <v>49</v>
      </c>
      <c r="W142" s="18">
        <f>IF(V142&gt;"a",V142,L142+V142)</f>
        <v>99</v>
      </c>
      <c r="X142" s="11"/>
    </row>
    <row r="143" spans="1:24" x14ac:dyDescent="0.2">
      <c r="A143" s="43" t="s">
        <v>195</v>
      </c>
      <c r="B143" s="21" t="str">
        <f>B142</f>
        <v>RC</v>
      </c>
      <c r="C143" s="22" t="s">
        <v>70</v>
      </c>
      <c r="D143" s="22" t="s">
        <v>70</v>
      </c>
      <c r="E143" s="22" t="s">
        <v>70</v>
      </c>
      <c r="F143" s="22" t="s">
        <v>70</v>
      </c>
      <c r="G143" s="22" t="s">
        <v>70</v>
      </c>
      <c r="H143" s="22" t="s">
        <v>70</v>
      </c>
      <c r="I143" s="22" t="s">
        <v>70</v>
      </c>
      <c r="J143" s="22" t="s">
        <v>70</v>
      </c>
      <c r="K143" s="22" t="s">
        <v>70</v>
      </c>
      <c r="L143" s="23">
        <v>56</v>
      </c>
      <c r="M143" s="22" t="s">
        <v>70</v>
      </c>
      <c r="N143" s="22" t="s">
        <v>70</v>
      </c>
      <c r="O143" s="22" t="s">
        <v>70</v>
      </c>
      <c r="P143" s="22" t="s">
        <v>70</v>
      </c>
      <c r="Q143" s="22" t="s">
        <v>70</v>
      </c>
      <c r="R143" s="22" t="s">
        <v>70</v>
      </c>
      <c r="S143" s="22" t="s">
        <v>70</v>
      </c>
      <c r="T143" s="22" t="s">
        <v>72</v>
      </c>
      <c r="U143" s="24" t="s">
        <v>70</v>
      </c>
      <c r="V143" s="23">
        <v>61</v>
      </c>
      <c r="W143" s="25">
        <f>IF(V143&gt;"a",V143,L143+V143)</f>
        <v>117</v>
      </c>
      <c r="X143" s="11"/>
    </row>
    <row r="144" spans="1:24" ht="12" thickBot="1" x14ac:dyDescent="0.25">
      <c r="A144" s="44" t="s">
        <v>5</v>
      </c>
      <c r="B144" s="26" t="str">
        <f>B143</f>
        <v>RC</v>
      </c>
      <c r="C144" s="26">
        <f t="shared" ref="C144:K144" si="32">MIN(C139:C143)</f>
        <v>0</v>
      </c>
      <c r="D144" s="26">
        <f t="shared" si="32"/>
        <v>0</v>
      </c>
      <c r="E144" s="26">
        <f t="shared" si="32"/>
        <v>0</v>
      </c>
      <c r="F144" s="26">
        <f t="shared" si="32"/>
        <v>0</v>
      </c>
      <c r="G144" s="26">
        <f t="shared" si="32"/>
        <v>0</v>
      </c>
      <c r="H144" s="26">
        <f t="shared" si="32"/>
        <v>0</v>
      </c>
      <c r="I144" s="26">
        <f t="shared" si="32"/>
        <v>0</v>
      </c>
      <c r="J144" s="26">
        <f t="shared" si="32"/>
        <v>0</v>
      </c>
      <c r="K144" s="26">
        <f t="shared" si="32"/>
        <v>0</v>
      </c>
      <c r="L144" s="27">
        <f>SUM(C144:K144)</f>
        <v>0</v>
      </c>
      <c r="M144" s="26">
        <f t="shared" ref="M144:U144" si="33">MIN(M139:M143)</f>
        <v>0</v>
      </c>
      <c r="N144" s="26">
        <f t="shared" si="33"/>
        <v>0</v>
      </c>
      <c r="O144" s="26">
        <f t="shared" si="33"/>
        <v>0</v>
      </c>
      <c r="P144" s="26">
        <f t="shared" si="33"/>
        <v>0</v>
      </c>
      <c r="Q144" s="26">
        <f t="shared" si="33"/>
        <v>0</v>
      </c>
      <c r="R144" s="26">
        <f t="shared" si="33"/>
        <v>0</v>
      </c>
      <c r="S144" s="26">
        <f t="shared" si="33"/>
        <v>0</v>
      </c>
      <c r="T144" s="26">
        <f t="shared" si="33"/>
        <v>0</v>
      </c>
      <c r="U144" s="28">
        <f t="shared" si="33"/>
        <v>0</v>
      </c>
      <c r="V144" s="27">
        <f>SUM(M144:U144)</f>
        <v>0</v>
      </c>
      <c r="W144" s="29">
        <f>L144+V144</f>
        <v>0</v>
      </c>
      <c r="X144" s="11"/>
    </row>
    <row r="145" spans="1:24" ht="12.75" thickTop="1" thickBot="1" x14ac:dyDescent="0.25">
      <c r="A145" s="4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5"/>
      <c r="M145" s="19"/>
      <c r="N145" s="19"/>
      <c r="O145" s="19"/>
      <c r="P145" s="19"/>
      <c r="Q145" s="19"/>
      <c r="R145" s="19"/>
      <c r="S145" s="19"/>
      <c r="T145" s="19"/>
      <c r="U145" s="31"/>
      <c r="V145" s="15"/>
      <c r="W145" s="18"/>
      <c r="X145" s="32"/>
    </row>
    <row r="146" spans="1:24" ht="16.5" thickTop="1" x14ac:dyDescent="0.25">
      <c r="A146" s="46" t="s">
        <v>83</v>
      </c>
      <c r="B146" s="33" t="s">
        <v>1</v>
      </c>
      <c r="C146" s="34">
        <v>1</v>
      </c>
      <c r="D146" s="34">
        <v>2</v>
      </c>
      <c r="E146" s="34">
        <v>3</v>
      </c>
      <c r="F146" s="34">
        <v>4</v>
      </c>
      <c r="G146" s="34">
        <v>5</v>
      </c>
      <c r="H146" s="34">
        <v>6</v>
      </c>
      <c r="I146" s="34">
        <v>7</v>
      </c>
      <c r="J146" s="34">
        <v>8</v>
      </c>
      <c r="K146" s="34">
        <v>9</v>
      </c>
      <c r="L146" s="35" t="s">
        <v>2</v>
      </c>
      <c r="M146" s="34">
        <v>10</v>
      </c>
      <c r="N146" s="34">
        <v>11</v>
      </c>
      <c r="O146" s="34">
        <v>12</v>
      </c>
      <c r="P146" s="34">
        <v>13</v>
      </c>
      <c r="Q146" s="34">
        <v>14</v>
      </c>
      <c r="R146" s="34">
        <v>15</v>
      </c>
      <c r="S146" s="34">
        <v>16</v>
      </c>
      <c r="T146" s="34">
        <v>17</v>
      </c>
      <c r="U146" s="34">
        <v>18</v>
      </c>
      <c r="V146" s="35" t="s">
        <v>3</v>
      </c>
      <c r="W146" s="36" t="s">
        <v>4</v>
      </c>
      <c r="X146" s="11"/>
    </row>
    <row r="147" spans="1:24" x14ac:dyDescent="0.2">
      <c r="A147" s="42" t="s">
        <v>157</v>
      </c>
      <c r="B147" s="6" t="s">
        <v>43</v>
      </c>
      <c r="C147" s="6" t="s">
        <v>70</v>
      </c>
      <c r="D147" s="6" t="s">
        <v>70</v>
      </c>
      <c r="E147" s="6" t="s">
        <v>70</v>
      </c>
      <c r="F147" s="6" t="s">
        <v>70</v>
      </c>
      <c r="G147" s="6" t="s">
        <v>70</v>
      </c>
      <c r="H147" s="6" t="s">
        <v>70</v>
      </c>
      <c r="I147" s="6" t="s">
        <v>70</v>
      </c>
      <c r="J147" s="6" t="s">
        <v>70</v>
      </c>
      <c r="K147" s="6" t="s">
        <v>70</v>
      </c>
      <c r="L147" s="15">
        <v>54</v>
      </c>
      <c r="M147" s="6" t="s">
        <v>70</v>
      </c>
      <c r="N147" s="6" t="s">
        <v>70</v>
      </c>
      <c r="O147" s="6" t="s">
        <v>70</v>
      </c>
      <c r="P147" s="6" t="s">
        <v>70</v>
      </c>
      <c r="Q147" s="6" t="s">
        <v>70</v>
      </c>
      <c r="R147" s="6" t="s">
        <v>70</v>
      </c>
      <c r="S147" s="6" t="s">
        <v>70</v>
      </c>
      <c r="T147" s="6" t="s">
        <v>70</v>
      </c>
      <c r="U147" s="17" t="s">
        <v>70</v>
      </c>
      <c r="V147" s="15">
        <v>53</v>
      </c>
      <c r="W147" s="18">
        <f>IF(V147&gt;"a",V147,L147+V147)</f>
        <v>107</v>
      </c>
      <c r="X147" s="11"/>
    </row>
    <row r="148" spans="1:24" x14ac:dyDescent="0.2">
      <c r="A148" s="42" t="s">
        <v>158</v>
      </c>
      <c r="B148" s="19" t="str">
        <f>IF(B147="","",B147)</f>
        <v>RH</v>
      </c>
      <c r="C148" s="6" t="s">
        <v>70</v>
      </c>
      <c r="D148" s="6" t="s">
        <v>70</v>
      </c>
      <c r="E148" s="6" t="s">
        <v>70</v>
      </c>
      <c r="F148" s="6" t="s">
        <v>70</v>
      </c>
      <c r="G148" s="6" t="s">
        <v>70</v>
      </c>
      <c r="H148" s="6" t="s">
        <v>70</v>
      </c>
      <c r="I148" s="6" t="s">
        <v>70</v>
      </c>
      <c r="J148" s="6" t="s">
        <v>70</v>
      </c>
      <c r="K148" s="17" t="s">
        <v>70</v>
      </c>
      <c r="L148" s="15">
        <v>59</v>
      </c>
      <c r="M148" s="6" t="s">
        <v>70</v>
      </c>
      <c r="N148" s="6" t="s">
        <v>70</v>
      </c>
      <c r="O148" s="6" t="s">
        <v>70</v>
      </c>
      <c r="P148" s="6" t="s">
        <v>70</v>
      </c>
      <c r="Q148" s="6" t="s">
        <v>70</v>
      </c>
      <c r="R148" s="6" t="s">
        <v>70</v>
      </c>
      <c r="S148" s="6" t="s">
        <v>70</v>
      </c>
      <c r="T148" s="6" t="s">
        <v>70</v>
      </c>
      <c r="U148" s="6" t="s">
        <v>70</v>
      </c>
      <c r="V148" s="15">
        <v>50</v>
      </c>
      <c r="W148" s="18">
        <f>IF(V148&gt;"a",V148,L148+V148)</f>
        <v>109</v>
      </c>
      <c r="X148" s="11" t="s">
        <v>4</v>
      </c>
    </row>
    <row r="149" spans="1:24" ht="12" thickBot="1" x14ac:dyDescent="0.25">
      <c r="A149" s="42" t="s">
        <v>159</v>
      </c>
      <c r="B149" s="19" t="str">
        <f>B148</f>
        <v>RH</v>
      </c>
      <c r="C149" s="6" t="s">
        <v>70</v>
      </c>
      <c r="D149" s="6" t="s">
        <v>70</v>
      </c>
      <c r="E149" s="6" t="s">
        <v>70</v>
      </c>
      <c r="F149" s="6" t="s">
        <v>70</v>
      </c>
      <c r="G149" s="6" t="s">
        <v>70</v>
      </c>
      <c r="H149" s="6" t="s">
        <v>70</v>
      </c>
      <c r="I149" s="6" t="s">
        <v>70</v>
      </c>
      <c r="J149" s="6" t="s">
        <v>70</v>
      </c>
      <c r="K149" s="6" t="s">
        <v>70</v>
      </c>
      <c r="L149" s="15">
        <v>53</v>
      </c>
      <c r="M149" s="6" t="s">
        <v>70</v>
      </c>
      <c r="N149" s="6" t="s">
        <v>70</v>
      </c>
      <c r="O149" s="6" t="s">
        <v>70</v>
      </c>
      <c r="P149" s="6" t="s">
        <v>70</v>
      </c>
      <c r="Q149" s="6" t="s">
        <v>70</v>
      </c>
      <c r="R149" s="6" t="s">
        <v>70</v>
      </c>
      <c r="S149" s="6" t="s">
        <v>70</v>
      </c>
      <c r="T149" s="6" t="s">
        <v>70</v>
      </c>
      <c r="U149" s="17" t="s">
        <v>70</v>
      </c>
      <c r="V149" s="15">
        <v>46</v>
      </c>
      <c r="W149" s="18">
        <f>IF(V149&gt;"a",V149,L149+V149)</f>
        <v>99</v>
      </c>
      <c r="X149" s="20">
        <f>IF(COUNT(W147:W151)&lt;=3,"DQ",IF(COUNT(W147:W151)=4,SUM(W147:W151),SUM(W147:W151)-MAX(W147:W151)))</f>
        <v>423</v>
      </c>
    </row>
    <row r="150" spans="1:24" ht="12" thickTop="1" x14ac:dyDescent="0.2">
      <c r="A150" s="42" t="s">
        <v>118</v>
      </c>
      <c r="B150" s="19" t="str">
        <f>B149</f>
        <v>RH</v>
      </c>
      <c r="C150" s="6" t="s">
        <v>70</v>
      </c>
      <c r="D150" s="6" t="s">
        <v>70</v>
      </c>
      <c r="E150" s="6" t="s">
        <v>70</v>
      </c>
      <c r="F150" s="6" t="s">
        <v>70</v>
      </c>
      <c r="G150" s="6" t="s">
        <v>70</v>
      </c>
      <c r="H150" s="6" t="s">
        <v>70</v>
      </c>
      <c r="I150" s="6" t="s">
        <v>70</v>
      </c>
      <c r="J150" s="6" t="s">
        <v>70</v>
      </c>
      <c r="K150" s="6" t="s">
        <v>70</v>
      </c>
      <c r="L150" s="15">
        <v>55</v>
      </c>
      <c r="M150" s="6" t="s">
        <v>70</v>
      </c>
      <c r="N150" s="6" t="s">
        <v>70</v>
      </c>
      <c r="O150" s="6" t="s">
        <v>70</v>
      </c>
      <c r="P150" s="6" t="s">
        <v>70</v>
      </c>
      <c r="Q150" s="6" t="s">
        <v>70</v>
      </c>
      <c r="R150" s="6" t="s">
        <v>70</v>
      </c>
      <c r="S150" s="6" t="s">
        <v>70</v>
      </c>
      <c r="T150" s="6" t="s">
        <v>70</v>
      </c>
      <c r="U150" s="17" t="s">
        <v>70</v>
      </c>
      <c r="V150" s="15">
        <v>55</v>
      </c>
      <c r="W150" s="18">
        <f>IF(V150&gt;"a",V150,L150+V150)</f>
        <v>110</v>
      </c>
      <c r="X150" s="11"/>
    </row>
    <row r="151" spans="1:24" ht="10.5" customHeight="1" x14ac:dyDescent="0.2">
      <c r="A151" s="43" t="s">
        <v>160</v>
      </c>
      <c r="B151" s="21" t="str">
        <f>B150</f>
        <v>RH</v>
      </c>
      <c r="C151" s="22" t="s">
        <v>70</v>
      </c>
      <c r="D151" s="22" t="s">
        <v>70</v>
      </c>
      <c r="E151" s="22" t="s">
        <v>70</v>
      </c>
      <c r="F151" s="22" t="s">
        <v>70</v>
      </c>
      <c r="G151" s="22" t="s">
        <v>70</v>
      </c>
      <c r="H151" s="22" t="s">
        <v>70</v>
      </c>
      <c r="I151" s="22" t="s">
        <v>70</v>
      </c>
      <c r="J151" s="22" t="s">
        <v>70</v>
      </c>
      <c r="K151" s="22" t="s">
        <v>70</v>
      </c>
      <c r="L151" s="23">
        <v>58</v>
      </c>
      <c r="M151" s="22" t="s">
        <v>70</v>
      </c>
      <c r="N151" s="22" t="s">
        <v>70</v>
      </c>
      <c r="O151" s="22" t="s">
        <v>70</v>
      </c>
      <c r="P151" s="22" t="s">
        <v>70</v>
      </c>
      <c r="Q151" s="22" t="s">
        <v>70</v>
      </c>
      <c r="R151" s="22" t="s">
        <v>70</v>
      </c>
      <c r="S151" s="22" t="s">
        <v>70</v>
      </c>
      <c r="T151" s="22" t="s">
        <v>70</v>
      </c>
      <c r="U151" s="24" t="s">
        <v>70</v>
      </c>
      <c r="V151" s="23">
        <v>50</v>
      </c>
      <c r="W151" s="25">
        <f>IF(V151&gt;"a",V151,L151+V151)</f>
        <v>108</v>
      </c>
      <c r="X151" s="11"/>
    </row>
    <row r="152" spans="1:24" ht="12" thickBot="1" x14ac:dyDescent="0.25">
      <c r="A152" s="44" t="s">
        <v>5</v>
      </c>
      <c r="B152" s="26" t="str">
        <f>B151</f>
        <v>RH</v>
      </c>
      <c r="C152" s="26">
        <f t="shared" ref="C152:K152" si="34">MIN(C147:C151)</f>
        <v>0</v>
      </c>
      <c r="D152" s="26">
        <f t="shared" si="34"/>
        <v>0</v>
      </c>
      <c r="E152" s="26">
        <f t="shared" si="34"/>
        <v>0</v>
      </c>
      <c r="F152" s="26">
        <f t="shared" si="34"/>
        <v>0</v>
      </c>
      <c r="G152" s="26">
        <f t="shared" si="34"/>
        <v>0</v>
      </c>
      <c r="H152" s="26">
        <f t="shared" si="34"/>
        <v>0</v>
      </c>
      <c r="I152" s="26">
        <f t="shared" si="34"/>
        <v>0</v>
      </c>
      <c r="J152" s="26">
        <f t="shared" si="34"/>
        <v>0</v>
      </c>
      <c r="K152" s="26">
        <f t="shared" si="34"/>
        <v>0</v>
      </c>
      <c r="L152" s="27">
        <f>SUM(C152:K152)</f>
        <v>0</v>
      </c>
      <c r="M152" s="26">
        <f t="shared" ref="M152:U152" si="35">MIN(M147:M151)</f>
        <v>0</v>
      </c>
      <c r="N152" s="26">
        <f t="shared" si="35"/>
        <v>0</v>
      </c>
      <c r="O152" s="26">
        <f t="shared" si="35"/>
        <v>0</v>
      </c>
      <c r="P152" s="26">
        <f t="shared" si="35"/>
        <v>0</v>
      </c>
      <c r="Q152" s="26">
        <f t="shared" si="35"/>
        <v>0</v>
      </c>
      <c r="R152" s="26">
        <f t="shared" si="35"/>
        <v>0</v>
      </c>
      <c r="S152" s="26">
        <f t="shared" si="35"/>
        <v>0</v>
      </c>
      <c r="T152" s="26">
        <f t="shared" si="35"/>
        <v>0</v>
      </c>
      <c r="U152" s="28">
        <f t="shared" si="35"/>
        <v>0</v>
      </c>
      <c r="V152" s="27">
        <f>SUM(M152:U152)</f>
        <v>0</v>
      </c>
      <c r="W152" s="29">
        <f>L152+V152</f>
        <v>0</v>
      </c>
      <c r="X152" s="11"/>
    </row>
    <row r="153" spans="1:24" ht="12.75" thickTop="1" thickBot="1" x14ac:dyDescent="0.25">
      <c r="A153" s="5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5"/>
      <c r="M153" s="19"/>
      <c r="N153" s="19"/>
      <c r="O153" s="19"/>
      <c r="P153" s="19"/>
      <c r="Q153" s="19"/>
      <c r="R153" s="19"/>
      <c r="S153" s="19"/>
      <c r="T153" s="19"/>
      <c r="U153" s="31"/>
      <c r="V153" s="15"/>
      <c r="W153" s="18"/>
      <c r="X153" s="32"/>
    </row>
    <row r="154" spans="1:24" ht="16.5" thickTop="1" x14ac:dyDescent="0.25">
      <c r="A154" s="46" t="s">
        <v>84</v>
      </c>
      <c r="B154" s="33" t="s">
        <v>1</v>
      </c>
      <c r="C154" s="34">
        <v>1</v>
      </c>
      <c r="D154" s="34">
        <v>2</v>
      </c>
      <c r="E154" s="34">
        <v>3</v>
      </c>
      <c r="F154" s="34">
        <v>4</v>
      </c>
      <c r="G154" s="34">
        <v>5</v>
      </c>
      <c r="H154" s="34">
        <v>6</v>
      </c>
      <c r="I154" s="34">
        <v>7</v>
      </c>
      <c r="J154" s="34">
        <v>8</v>
      </c>
      <c r="K154" s="34">
        <v>9</v>
      </c>
      <c r="L154" s="35" t="s">
        <v>2</v>
      </c>
      <c r="M154" s="34">
        <v>10</v>
      </c>
      <c r="N154" s="34">
        <v>11</v>
      </c>
      <c r="O154" s="34">
        <v>12</v>
      </c>
      <c r="P154" s="34">
        <v>13</v>
      </c>
      <c r="Q154" s="34">
        <v>14</v>
      </c>
      <c r="R154" s="34">
        <v>15</v>
      </c>
      <c r="S154" s="34">
        <v>16</v>
      </c>
      <c r="T154" s="34">
        <v>17</v>
      </c>
      <c r="U154" s="34">
        <v>18</v>
      </c>
      <c r="V154" s="35" t="s">
        <v>138</v>
      </c>
      <c r="W154" s="36" t="s">
        <v>4</v>
      </c>
      <c r="X154" s="11"/>
    </row>
    <row r="155" spans="1:24" x14ac:dyDescent="0.2">
      <c r="A155" s="42" t="s">
        <v>119</v>
      </c>
      <c r="B155" s="6" t="s">
        <v>44</v>
      </c>
      <c r="C155" s="6" t="s">
        <v>70</v>
      </c>
      <c r="D155" s="6" t="s">
        <v>70</v>
      </c>
      <c r="E155" s="6" t="s">
        <v>70</v>
      </c>
      <c r="F155" s="6" t="s">
        <v>70</v>
      </c>
      <c r="G155" s="6" t="s">
        <v>70</v>
      </c>
      <c r="H155" s="6" t="s">
        <v>70</v>
      </c>
      <c r="I155" s="6" t="s">
        <v>70</v>
      </c>
      <c r="J155" s="6" t="s">
        <v>70</v>
      </c>
      <c r="K155" s="6" t="s">
        <v>70</v>
      </c>
      <c r="L155" s="15">
        <v>58</v>
      </c>
      <c r="M155" s="6" t="s">
        <v>70</v>
      </c>
      <c r="N155" s="6" t="s">
        <v>70</v>
      </c>
      <c r="O155" s="6" t="s">
        <v>70</v>
      </c>
      <c r="P155" s="6" t="s">
        <v>70</v>
      </c>
      <c r="Q155" s="6" t="s">
        <v>70</v>
      </c>
      <c r="R155" s="6" t="s">
        <v>70</v>
      </c>
      <c r="S155" s="6" t="s">
        <v>70</v>
      </c>
      <c r="T155" s="6" t="s">
        <v>70</v>
      </c>
      <c r="U155" s="17" t="s">
        <v>70</v>
      </c>
      <c r="V155" s="15">
        <v>70</v>
      </c>
      <c r="W155" s="18">
        <f>IF(V155&gt;"a",V155,L155+V155)</f>
        <v>128</v>
      </c>
      <c r="X155" s="11"/>
    </row>
    <row r="156" spans="1:24" x14ac:dyDescent="0.2">
      <c r="A156" s="42" t="s">
        <v>120</v>
      </c>
      <c r="B156" s="19" t="str">
        <f>IF(B155="","",B155)</f>
        <v>RP</v>
      </c>
      <c r="C156" s="6" t="s">
        <v>70</v>
      </c>
      <c r="D156" s="6" t="s">
        <v>70</v>
      </c>
      <c r="E156" s="6" t="s">
        <v>70</v>
      </c>
      <c r="F156" s="6" t="s">
        <v>70</v>
      </c>
      <c r="G156" s="6" t="s">
        <v>70</v>
      </c>
      <c r="H156" s="6" t="s">
        <v>70</v>
      </c>
      <c r="I156" s="6" t="s">
        <v>70</v>
      </c>
      <c r="J156" s="6" t="s">
        <v>70</v>
      </c>
      <c r="K156" s="17" t="s">
        <v>70</v>
      </c>
      <c r="L156" s="15">
        <v>49</v>
      </c>
      <c r="M156" s="6" t="s">
        <v>70</v>
      </c>
      <c r="N156" s="6" t="s">
        <v>70</v>
      </c>
      <c r="O156" s="6" t="s">
        <v>72</v>
      </c>
      <c r="P156" s="6" t="s">
        <v>70</v>
      </c>
      <c r="Q156" s="6" t="s">
        <v>70</v>
      </c>
      <c r="R156" s="6" t="s">
        <v>70</v>
      </c>
      <c r="S156" s="6" t="s">
        <v>70</v>
      </c>
      <c r="T156" s="6" t="s">
        <v>70</v>
      </c>
      <c r="U156" s="6" t="s">
        <v>70</v>
      </c>
      <c r="V156" s="15">
        <v>47</v>
      </c>
      <c r="W156" s="18">
        <f>IF(V156&gt;"a",V156,L156+V156)</f>
        <v>96</v>
      </c>
      <c r="X156" s="11" t="s">
        <v>4</v>
      </c>
    </row>
    <row r="157" spans="1:24" ht="12" thickBot="1" x14ac:dyDescent="0.25">
      <c r="A157" s="42" t="s">
        <v>121</v>
      </c>
      <c r="B157" s="19" t="str">
        <f>B156</f>
        <v>RP</v>
      </c>
      <c r="C157" s="6" t="s">
        <v>70</v>
      </c>
      <c r="D157" s="6" t="s">
        <v>70</v>
      </c>
      <c r="E157" s="6" t="s">
        <v>70</v>
      </c>
      <c r="F157" s="6" t="s">
        <v>70</v>
      </c>
      <c r="G157" s="6" t="s">
        <v>70</v>
      </c>
      <c r="H157" s="6" t="s">
        <v>70</v>
      </c>
      <c r="I157" s="6" t="s">
        <v>70</v>
      </c>
      <c r="J157" s="6" t="s">
        <v>70</v>
      </c>
      <c r="K157" s="6" t="s">
        <v>70</v>
      </c>
      <c r="L157" s="15">
        <v>62</v>
      </c>
      <c r="M157" s="6" t="s">
        <v>70</v>
      </c>
      <c r="N157" s="6" t="s">
        <v>70</v>
      </c>
      <c r="O157" s="6" t="s">
        <v>70</v>
      </c>
      <c r="P157" s="6" t="s">
        <v>70</v>
      </c>
      <c r="Q157" s="6" t="s">
        <v>70</v>
      </c>
      <c r="R157" s="6" t="s">
        <v>70</v>
      </c>
      <c r="S157" s="6" t="s">
        <v>70</v>
      </c>
      <c r="T157" s="6" t="s">
        <v>72</v>
      </c>
      <c r="U157" s="17" t="s">
        <v>70</v>
      </c>
      <c r="V157" s="15">
        <v>60</v>
      </c>
      <c r="W157" s="18">
        <f>IF(V157&gt;"a",V157,L157+V157)</f>
        <v>122</v>
      </c>
      <c r="X157" s="20" t="str">
        <f>IF(COUNT(W155:W159)&lt;=3,"DQ",IF(COUNT(W155:W159)=4,SUM(W155:W159),SUM(W155:W159)-MAX(W155:W159)))</f>
        <v>DQ</v>
      </c>
    </row>
    <row r="158" spans="1:24" ht="12" thickTop="1" x14ac:dyDescent="0.2">
      <c r="A158" s="42" t="s">
        <v>70</v>
      </c>
      <c r="B158" s="19" t="str">
        <f>B157</f>
        <v>RP</v>
      </c>
      <c r="C158" s="6" t="s">
        <v>70</v>
      </c>
      <c r="D158" s="6" t="s">
        <v>70</v>
      </c>
      <c r="E158" s="6" t="s">
        <v>70</v>
      </c>
      <c r="F158" s="6" t="s">
        <v>70</v>
      </c>
      <c r="G158" s="6" t="s">
        <v>70</v>
      </c>
      <c r="H158" s="6" t="s">
        <v>70</v>
      </c>
      <c r="I158" s="6" t="s">
        <v>70</v>
      </c>
      <c r="J158" s="6" t="s">
        <v>70</v>
      </c>
      <c r="K158" s="6" t="s">
        <v>70</v>
      </c>
      <c r="L158" s="15" t="s">
        <v>70</v>
      </c>
      <c r="M158" s="6" t="s">
        <v>70</v>
      </c>
      <c r="N158" s="6" t="s">
        <v>70</v>
      </c>
      <c r="O158" s="6" t="s">
        <v>70</v>
      </c>
      <c r="P158" s="6" t="s">
        <v>70</v>
      </c>
      <c r="Q158" s="6" t="s">
        <v>70</v>
      </c>
      <c r="R158" s="6" t="s">
        <v>70</v>
      </c>
      <c r="S158" s="6" t="s">
        <v>70</v>
      </c>
      <c r="T158" s="6" t="s">
        <v>70</v>
      </c>
      <c r="U158" s="17" t="s">
        <v>70</v>
      </c>
      <c r="V158" s="15" t="s">
        <v>200</v>
      </c>
      <c r="W158" s="18" t="str">
        <f>IF(V158&gt;"a",V158,L158+V158)</f>
        <v>dq</v>
      </c>
      <c r="X158" s="11"/>
    </row>
    <row r="159" spans="1:24" x14ac:dyDescent="0.2">
      <c r="A159" s="43"/>
      <c r="B159" s="21" t="str">
        <f>B158</f>
        <v>RP</v>
      </c>
      <c r="C159" s="22" t="s">
        <v>70</v>
      </c>
      <c r="D159" s="22" t="s">
        <v>70</v>
      </c>
      <c r="E159" s="22" t="s">
        <v>70</v>
      </c>
      <c r="F159" s="22" t="s">
        <v>70</v>
      </c>
      <c r="G159" s="22" t="s">
        <v>70</v>
      </c>
      <c r="H159" s="22" t="s">
        <v>70</v>
      </c>
      <c r="I159" s="22" t="s">
        <v>70</v>
      </c>
      <c r="J159" s="22" t="s">
        <v>70</v>
      </c>
      <c r="K159" s="22" t="s">
        <v>70</v>
      </c>
      <c r="L159" s="23" t="s">
        <v>70</v>
      </c>
      <c r="M159" s="22" t="s">
        <v>70</v>
      </c>
      <c r="N159" s="22" t="s">
        <v>70</v>
      </c>
      <c r="O159" s="22" t="s">
        <v>70</v>
      </c>
      <c r="P159" s="22" t="s">
        <v>70</v>
      </c>
      <c r="Q159" s="22" t="s">
        <v>70</v>
      </c>
      <c r="R159" s="22" t="s">
        <v>70</v>
      </c>
      <c r="S159" s="22" t="s">
        <v>70</v>
      </c>
      <c r="T159" s="22" t="s">
        <v>70</v>
      </c>
      <c r="U159" s="24" t="s">
        <v>70</v>
      </c>
      <c r="V159" s="23" t="s">
        <v>200</v>
      </c>
      <c r="W159" s="25" t="str">
        <f>IF(V159&gt;"a",V159,L159+V159)</f>
        <v>dq</v>
      </c>
      <c r="X159" s="11"/>
    </row>
    <row r="160" spans="1:24" ht="12" thickBot="1" x14ac:dyDescent="0.25">
      <c r="A160" s="44" t="s">
        <v>5</v>
      </c>
      <c r="B160" s="26" t="str">
        <f>B159</f>
        <v>RP</v>
      </c>
      <c r="C160" s="26">
        <f t="shared" ref="C160:K160" si="36">MIN(C155:C159)</f>
        <v>0</v>
      </c>
      <c r="D160" s="26">
        <f t="shared" si="36"/>
        <v>0</v>
      </c>
      <c r="E160" s="26">
        <f t="shared" si="36"/>
        <v>0</v>
      </c>
      <c r="F160" s="26">
        <f t="shared" si="36"/>
        <v>0</v>
      </c>
      <c r="G160" s="26">
        <f t="shared" si="36"/>
        <v>0</v>
      </c>
      <c r="H160" s="26">
        <f t="shared" si="36"/>
        <v>0</v>
      </c>
      <c r="I160" s="26">
        <f t="shared" si="36"/>
        <v>0</v>
      </c>
      <c r="J160" s="26">
        <f t="shared" si="36"/>
        <v>0</v>
      </c>
      <c r="K160" s="26">
        <f t="shared" si="36"/>
        <v>0</v>
      </c>
      <c r="L160" s="27">
        <f>SUM(C160:K160)</f>
        <v>0</v>
      </c>
      <c r="M160" s="26">
        <f t="shared" ref="M160:U160" si="37">MIN(M155:M159)</f>
        <v>0</v>
      </c>
      <c r="N160" s="26">
        <f t="shared" si="37"/>
        <v>0</v>
      </c>
      <c r="O160" s="26">
        <f t="shared" si="37"/>
        <v>0</v>
      </c>
      <c r="P160" s="26">
        <f t="shared" si="37"/>
        <v>0</v>
      </c>
      <c r="Q160" s="26">
        <f t="shared" si="37"/>
        <v>0</v>
      </c>
      <c r="R160" s="26">
        <f t="shared" si="37"/>
        <v>0</v>
      </c>
      <c r="S160" s="26">
        <f t="shared" si="37"/>
        <v>0</v>
      </c>
      <c r="T160" s="26">
        <f t="shared" si="37"/>
        <v>0</v>
      </c>
      <c r="U160" s="28">
        <f t="shared" si="37"/>
        <v>0</v>
      </c>
      <c r="V160" s="27">
        <f>SUM(M160:U160)</f>
        <v>0</v>
      </c>
      <c r="W160" s="29">
        <f>L160+V160</f>
        <v>0</v>
      </c>
      <c r="X160" s="11"/>
    </row>
    <row r="161" spans="1:24" ht="12.75" thickTop="1" thickBot="1" x14ac:dyDescent="0.25">
      <c r="A161" s="13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5"/>
      <c r="M161" s="19"/>
      <c r="N161" s="19"/>
      <c r="O161" s="19"/>
      <c r="P161" s="19"/>
      <c r="Q161" s="19"/>
      <c r="R161" s="19"/>
      <c r="S161" s="19"/>
      <c r="T161" s="19"/>
      <c r="U161" s="31"/>
      <c r="V161" s="15"/>
      <c r="W161" s="18"/>
      <c r="X161" s="11"/>
    </row>
    <row r="162" spans="1:24" ht="16.5" thickTop="1" x14ac:dyDescent="0.25">
      <c r="A162" s="46" t="s">
        <v>52</v>
      </c>
      <c r="B162" s="33" t="s">
        <v>1</v>
      </c>
      <c r="C162" s="34">
        <v>1</v>
      </c>
      <c r="D162" s="34">
        <v>2</v>
      </c>
      <c r="E162" s="34">
        <v>3</v>
      </c>
      <c r="F162" s="34">
        <v>4</v>
      </c>
      <c r="G162" s="34">
        <v>5</v>
      </c>
      <c r="H162" s="34">
        <v>6</v>
      </c>
      <c r="I162" s="34">
        <v>7</v>
      </c>
      <c r="J162" s="34">
        <v>8</v>
      </c>
      <c r="K162" s="34">
        <v>9</v>
      </c>
      <c r="L162" s="35" t="s">
        <v>2</v>
      </c>
      <c r="M162" s="34">
        <v>10</v>
      </c>
      <c r="N162" s="34">
        <v>11</v>
      </c>
      <c r="O162" s="34">
        <v>12</v>
      </c>
      <c r="P162" s="34">
        <v>13</v>
      </c>
      <c r="Q162" s="34">
        <v>14</v>
      </c>
      <c r="R162" s="34">
        <v>15</v>
      </c>
      <c r="S162" s="34">
        <v>16</v>
      </c>
      <c r="T162" s="34">
        <v>17</v>
      </c>
      <c r="U162" s="34">
        <v>18</v>
      </c>
      <c r="V162" s="35" t="s">
        <v>3</v>
      </c>
      <c r="W162" s="36" t="s">
        <v>4</v>
      </c>
      <c r="X162" s="11"/>
    </row>
    <row r="163" spans="1:24" x14ac:dyDescent="0.2">
      <c r="A163" s="42" t="s">
        <v>122</v>
      </c>
      <c r="B163" s="6" t="s">
        <v>53</v>
      </c>
      <c r="C163" s="6" t="s">
        <v>70</v>
      </c>
      <c r="D163" s="6" t="s">
        <v>70</v>
      </c>
      <c r="E163" s="6" t="s">
        <v>70</v>
      </c>
      <c r="F163" s="6" t="s">
        <v>70</v>
      </c>
      <c r="G163" s="6" t="s">
        <v>70</v>
      </c>
      <c r="H163" s="6" t="s">
        <v>70</v>
      </c>
      <c r="I163" s="6" t="s">
        <v>70</v>
      </c>
      <c r="J163" s="6" t="s">
        <v>70</v>
      </c>
      <c r="K163" s="6" t="s">
        <v>70</v>
      </c>
      <c r="L163" s="15">
        <v>54</v>
      </c>
      <c r="M163" s="6" t="s">
        <v>70</v>
      </c>
      <c r="N163" s="6" t="s">
        <v>70</v>
      </c>
      <c r="O163" s="6" t="s">
        <v>70</v>
      </c>
      <c r="P163" s="6" t="s">
        <v>70</v>
      </c>
      <c r="Q163" s="6" t="s">
        <v>70</v>
      </c>
      <c r="R163" s="6" t="s">
        <v>70</v>
      </c>
      <c r="S163" s="6" t="s">
        <v>70</v>
      </c>
      <c r="T163" s="6" t="s">
        <v>70</v>
      </c>
      <c r="U163" s="17" t="s">
        <v>70</v>
      </c>
      <c r="V163" s="15">
        <v>49</v>
      </c>
      <c r="W163" s="18">
        <f>IF(V163&gt;"a",V163,L163+V163)</f>
        <v>103</v>
      </c>
      <c r="X163" s="11"/>
    </row>
    <row r="164" spans="1:24" x14ac:dyDescent="0.2">
      <c r="A164" s="42" t="s">
        <v>70</v>
      </c>
      <c r="B164" s="19" t="s">
        <v>53</v>
      </c>
      <c r="C164" s="6" t="s">
        <v>70</v>
      </c>
      <c r="D164" s="6" t="s">
        <v>70</v>
      </c>
      <c r="E164" s="6" t="s">
        <v>70</v>
      </c>
      <c r="F164" s="6" t="s">
        <v>70</v>
      </c>
      <c r="G164" s="6" t="s">
        <v>70</v>
      </c>
      <c r="H164" s="6" t="s">
        <v>70</v>
      </c>
      <c r="I164" s="6" t="s">
        <v>70</v>
      </c>
      <c r="J164" s="6" t="s">
        <v>70</v>
      </c>
      <c r="K164" s="17" t="s">
        <v>70</v>
      </c>
      <c r="L164" s="15" t="s">
        <v>70</v>
      </c>
      <c r="M164" s="6" t="s">
        <v>70</v>
      </c>
      <c r="N164" s="6" t="s">
        <v>70</v>
      </c>
      <c r="O164" s="6" t="s">
        <v>70</v>
      </c>
      <c r="P164" s="6" t="s">
        <v>70</v>
      </c>
      <c r="Q164" s="6" t="s">
        <v>70</v>
      </c>
      <c r="R164" s="6" t="s">
        <v>70</v>
      </c>
      <c r="S164" s="6" t="s">
        <v>70</v>
      </c>
      <c r="T164" s="6" t="s">
        <v>70</v>
      </c>
      <c r="U164" s="6" t="s">
        <v>70</v>
      </c>
      <c r="V164" s="15" t="s">
        <v>200</v>
      </c>
      <c r="W164" s="18" t="str">
        <f>IF(V164&gt;"a",V164,L164+V164)</f>
        <v>dq</v>
      </c>
      <c r="X164" s="11" t="s">
        <v>4</v>
      </c>
    </row>
    <row r="165" spans="1:24" ht="12" thickBot="1" x14ac:dyDescent="0.25">
      <c r="A165" s="42" t="s">
        <v>123</v>
      </c>
      <c r="B165" s="19" t="str">
        <f>B164</f>
        <v>SEY</v>
      </c>
      <c r="C165" s="6" t="s">
        <v>70</v>
      </c>
      <c r="D165" s="6" t="s">
        <v>70</v>
      </c>
      <c r="E165" s="6" t="s">
        <v>70</v>
      </c>
      <c r="F165" s="6" t="s">
        <v>70</v>
      </c>
      <c r="G165" s="6" t="s">
        <v>70</v>
      </c>
      <c r="H165" s="6" t="s">
        <v>70</v>
      </c>
      <c r="I165" s="6" t="s">
        <v>70</v>
      </c>
      <c r="J165" s="6" t="s">
        <v>70</v>
      </c>
      <c r="K165" s="6" t="s">
        <v>70</v>
      </c>
      <c r="L165" s="15">
        <v>51</v>
      </c>
      <c r="M165" s="6" t="s">
        <v>70</v>
      </c>
      <c r="N165" s="6" t="s">
        <v>70</v>
      </c>
      <c r="O165" s="6" t="s">
        <v>70</v>
      </c>
      <c r="P165" s="6" t="s">
        <v>70</v>
      </c>
      <c r="Q165" s="6" t="s">
        <v>70</v>
      </c>
      <c r="R165" s="6" t="s">
        <v>70</v>
      </c>
      <c r="S165" s="6" t="s">
        <v>70</v>
      </c>
      <c r="T165" s="6" t="s">
        <v>70</v>
      </c>
      <c r="U165" s="17" t="s">
        <v>70</v>
      </c>
      <c r="V165" s="15">
        <v>44</v>
      </c>
      <c r="W165" s="18">
        <f>IF(V165&gt;"a",V165,L165+V165)</f>
        <v>95</v>
      </c>
      <c r="X165" s="20">
        <f>IF(COUNT(W163:W167)&lt;=3,"DQ",IF(COUNT(W163:W167)=4,SUM(W163:W167),SUM(W163:W167)-MAX(W163:W167)))</f>
        <v>476</v>
      </c>
    </row>
    <row r="166" spans="1:24" ht="12" thickTop="1" x14ac:dyDescent="0.2">
      <c r="A166" s="42" t="s">
        <v>197</v>
      </c>
      <c r="B166" s="19" t="str">
        <f>B165</f>
        <v>SEY</v>
      </c>
      <c r="C166" s="6" t="s">
        <v>70</v>
      </c>
      <c r="D166" s="6" t="s">
        <v>70</v>
      </c>
      <c r="E166" s="6" t="s">
        <v>70</v>
      </c>
      <c r="F166" s="6" t="s">
        <v>70</v>
      </c>
      <c r="G166" s="6" t="s">
        <v>70</v>
      </c>
      <c r="H166" s="6" t="s">
        <v>70</v>
      </c>
      <c r="I166" s="6" t="s">
        <v>70</v>
      </c>
      <c r="J166" s="6" t="s">
        <v>70</v>
      </c>
      <c r="K166" s="6" t="s">
        <v>70</v>
      </c>
      <c r="L166" s="15">
        <v>78</v>
      </c>
      <c r="M166" s="6" t="s">
        <v>70</v>
      </c>
      <c r="N166" s="6" t="s">
        <v>70</v>
      </c>
      <c r="O166" s="6" t="s">
        <v>70</v>
      </c>
      <c r="P166" s="6" t="s">
        <v>70</v>
      </c>
      <c r="Q166" s="6" t="s">
        <v>70</v>
      </c>
      <c r="R166" s="6" t="s">
        <v>70</v>
      </c>
      <c r="S166" s="6" t="s">
        <v>70</v>
      </c>
      <c r="T166" s="6" t="s">
        <v>70</v>
      </c>
      <c r="U166" s="17" t="s">
        <v>70</v>
      </c>
      <c r="V166" s="15">
        <v>58</v>
      </c>
      <c r="W166" s="18">
        <f>IF(V166&gt;"a",V166,L166+V166)</f>
        <v>136</v>
      </c>
      <c r="X166" s="11"/>
    </row>
    <row r="167" spans="1:24" x14ac:dyDescent="0.2">
      <c r="A167" s="43" t="s">
        <v>198</v>
      </c>
      <c r="B167" s="21" t="str">
        <f>B166</f>
        <v>SEY</v>
      </c>
      <c r="C167" s="22" t="s">
        <v>70</v>
      </c>
      <c r="D167" s="22" t="s">
        <v>70</v>
      </c>
      <c r="E167" s="22" t="s">
        <v>70</v>
      </c>
      <c r="F167" s="22" t="s">
        <v>70</v>
      </c>
      <c r="G167" s="22" t="s">
        <v>70</v>
      </c>
      <c r="H167" s="22" t="s">
        <v>70</v>
      </c>
      <c r="I167" s="22" t="s">
        <v>70</v>
      </c>
      <c r="J167" s="22" t="s">
        <v>70</v>
      </c>
      <c r="K167" s="22" t="s">
        <v>70</v>
      </c>
      <c r="L167" s="23">
        <v>76</v>
      </c>
      <c r="M167" s="22" t="s">
        <v>70</v>
      </c>
      <c r="N167" s="22" t="s">
        <v>70</v>
      </c>
      <c r="O167" s="22" t="s">
        <v>70</v>
      </c>
      <c r="P167" s="22" t="s">
        <v>70</v>
      </c>
      <c r="Q167" s="22" t="s">
        <v>70</v>
      </c>
      <c r="R167" s="22" t="s">
        <v>70</v>
      </c>
      <c r="S167" s="22" t="s">
        <v>70</v>
      </c>
      <c r="T167" s="22" t="s">
        <v>70</v>
      </c>
      <c r="U167" s="24" t="s">
        <v>70</v>
      </c>
      <c r="V167" s="23">
        <v>66</v>
      </c>
      <c r="W167" s="25">
        <f>IF(V167&gt;"a",V167,L167+V167)</f>
        <v>142</v>
      </c>
      <c r="X167" s="11"/>
    </row>
    <row r="168" spans="1:24" ht="12" thickBot="1" x14ac:dyDescent="0.25">
      <c r="A168" s="44" t="s">
        <v>5</v>
      </c>
      <c r="B168" s="26" t="str">
        <f>B167</f>
        <v>SEY</v>
      </c>
      <c r="C168" s="26">
        <f t="shared" ref="C168:K168" si="38">MIN(C163:C167)</f>
        <v>0</v>
      </c>
      <c r="D168" s="26">
        <f t="shared" si="38"/>
        <v>0</v>
      </c>
      <c r="E168" s="26">
        <f t="shared" si="38"/>
        <v>0</v>
      </c>
      <c r="F168" s="26">
        <f t="shared" si="38"/>
        <v>0</v>
      </c>
      <c r="G168" s="26">
        <f t="shared" si="38"/>
        <v>0</v>
      </c>
      <c r="H168" s="26">
        <f t="shared" si="38"/>
        <v>0</v>
      </c>
      <c r="I168" s="26">
        <f t="shared" si="38"/>
        <v>0</v>
      </c>
      <c r="J168" s="26">
        <f t="shared" si="38"/>
        <v>0</v>
      </c>
      <c r="K168" s="26">
        <f t="shared" si="38"/>
        <v>0</v>
      </c>
      <c r="L168" s="27">
        <f>SUM(C168:K168)</f>
        <v>0</v>
      </c>
      <c r="M168" s="26">
        <f t="shared" ref="M168:U168" si="39">MIN(M163:M167)</f>
        <v>0</v>
      </c>
      <c r="N168" s="26">
        <f t="shared" si="39"/>
        <v>0</v>
      </c>
      <c r="O168" s="26">
        <f t="shared" si="39"/>
        <v>0</v>
      </c>
      <c r="P168" s="26">
        <f t="shared" si="39"/>
        <v>0</v>
      </c>
      <c r="Q168" s="26">
        <f t="shared" si="39"/>
        <v>0</v>
      </c>
      <c r="R168" s="26">
        <f t="shared" si="39"/>
        <v>0</v>
      </c>
      <c r="S168" s="26">
        <f t="shared" si="39"/>
        <v>0</v>
      </c>
      <c r="T168" s="26">
        <f t="shared" si="39"/>
        <v>0</v>
      </c>
      <c r="U168" s="28">
        <f t="shared" si="39"/>
        <v>0</v>
      </c>
      <c r="V168" s="27">
        <f>SUM(M168:U168)</f>
        <v>0</v>
      </c>
      <c r="W168" s="29">
        <f>L168+V168</f>
        <v>0</v>
      </c>
      <c r="X168" s="11"/>
    </row>
    <row r="169" spans="1:24" ht="12.75" thickTop="1" thickBot="1" x14ac:dyDescent="0.25">
      <c r="A169" s="5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5"/>
      <c r="M169" s="19"/>
      <c r="N169" s="19"/>
      <c r="O169" s="19"/>
      <c r="P169" s="19"/>
      <c r="Q169" s="19"/>
      <c r="R169" s="19"/>
      <c r="S169" s="19"/>
      <c r="T169" s="19"/>
      <c r="U169" s="31"/>
      <c r="V169" s="15"/>
      <c r="W169" s="18"/>
      <c r="X169" s="32"/>
    </row>
    <row r="170" spans="1:24" ht="16.5" thickTop="1" x14ac:dyDescent="0.25">
      <c r="A170" s="46" t="s">
        <v>54</v>
      </c>
      <c r="B170" s="33" t="s">
        <v>1</v>
      </c>
      <c r="C170" s="34">
        <v>1</v>
      </c>
      <c r="D170" s="34">
        <v>2</v>
      </c>
      <c r="E170" s="34">
        <v>3</v>
      </c>
      <c r="F170" s="34">
        <v>4</v>
      </c>
      <c r="G170" s="34">
        <v>5</v>
      </c>
      <c r="H170" s="34">
        <v>6</v>
      </c>
      <c r="I170" s="34">
        <v>7</v>
      </c>
      <c r="J170" s="34">
        <v>8</v>
      </c>
      <c r="K170" s="34">
        <v>9</v>
      </c>
      <c r="L170" s="35" t="s">
        <v>2</v>
      </c>
      <c r="M170" s="34">
        <v>10</v>
      </c>
      <c r="N170" s="34">
        <v>11</v>
      </c>
      <c r="O170" s="34">
        <v>12</v>
      </c>
      <c r="P170" s="34">
        <v>13</v>
      </c>
      <c r="Q170" s="34">
        <v>14</v>
      </c>
      <c r="R170" s="34">
        <v>15</v>
      </c>
      <c r="S170" s="34">
        <v>16</v>
      </c>
      <c r="T170" s="34">
        <v>17</v>
      </c>
      <c r="U170" s="34">
        <v>18</v>
      </c>
      <c r="V170" s="35" t="s">
        <v>3</v>
      </c>
      <c r="W170" s="36" t="s">
        <v>4</v>
      </c>
      <c r="X170" s="11"/>
    </row>
    <row r="171" spans="1:24" x14ac:dyDescent="0.2">
      <c r="A171" s="42" t="s">
        <v>70</v>
      </c>
      <c r="B171" s="6" t="s">
        <v>65</v>
      </c>
      <c r="C171" s="6" t="s">
        <v>70</v>
      </c>
      <c r="D171" s="6" t="s">
        <v>70</v>
      </c>
      <c r="E171" s="6" t="s">
        <v>70</v>
      </c>
      <c r="F171" s="6" t="s">
        <v>70</v>
      </c>
      <c r="G171" s="6" t="s">
        <v>70</v>
      </c>
      <c r="H171" s="6" t="s">
        <v>70</v>
      </c>
      <c r="I171" s="6" t="s">
        <v>70</v>
      </c>
      <c r="J171" s="6" t="s">
        <v>70</v>
      </c>
      <c r="K171" s="6" t="s">
        <v>70</v>
      </c>
      <c r="L171" s="15" t="s">
        <v>70</v>
      </c>
      <c r="M171" s="6" t="s">
        <v>70</v>
      </c>
      <c r="N171" s="6" t="s">
        <v>70</v>
      </c>
      <c r="O171" s="6" t="s">
        <v>70</v>
      </c>
      <c r="P171" s="6" t="s">
        <v>70</v>
      </c>
      <c r="Q171" s="6" t="s">
        <v>70</v>
      </c>
      <c r="R171" s="6" t="s">
        <v>70</v>
      </c>
      <c r="S171" s="6" t="s">
        <v>70</v>
      </c>
      <c r="T171" s="6" t="s">
        <v>70</v>
      </c>
      <c r="U171" s="17" t="s">
        <v>70</v>
      </c>
      <c r="V171" s="15" t="s">
        <v>200</v>
      </c>
      <c r="W171" s="18" t="str">
        <f>IF(V171&gt;"a",V171,L171+V171)</f>
        <v>dq</v>
      </c>
      <c r="X171" s="11"/>
    </row>
    <row r="172" spans="1:24" x14ac:dyDescent="0.2">
      <c r="A172" s="42" t="s">
        <v>189</v>
      </c>
      <c r="B172" s="19" t="str">
        <f>IF(B171="","",B171)</f>
        <v>SHW</v>
      </c>
      <c r="C172" s="6" t="s">
        <v>70</v>
      </c>
      <c r="D172" s="6" t="s">
        <v>70</v>
      </c>
      <c r="E172" s="6" t="s">
        <v>70</v>
      </c>
      <c r="F172" s="6" t="s">
        <v>70</v>
      </c>
      <c r="G172" s="6" t="s">
        <v>70</v>
      </c>
      <c r="H172" s="6" t="s">
        <v>70</v>
      </c>
      <c r="I172" s="6" t="s">
        <v>70</v>
      </c>
      <c r="J172" s="6" t="s">
        <v>70</v>
      </c>
      <c r="K172" s="17" t="s">
        <v>70</v>
      </c>
      <c r="L172" s="15">
        <v>53</v>
      </c>
      <c r="M172" s="6" t="s">
        <v>70</v>
      </c>
      <c r="N172" s="6" t="s">
        <v>70</v>
      </c>
      <c r="O172" s="6" t="s">
        <v>70</v>
      </c>
      <c r="P172" s="6" t="s">
        <v>70</v>
      </c>
      <c r="Q172" s="6" t="s">
        <v>70</v>
      </c>
      <c r="R172" s="6" t="s">
        <v>70</v>
      </c>
      <c r="S172" s="6" t="s">
        <v>70</v>
      </c>
      <c r="T172" s="6" t="s">
        <v>70</v>
      </c>
      <c r="U172" s="6" t="s">
        <v>70</v>
      </c>
      <c r="V172" s="15">
        <v>49</v>
      </c>
      <c r="W172" s="18">
        <f>IF(V172&gt;"a",V172,L172+V172)</f>
        <v>102</v>
      </c>
      <c r="X172" s="11" t="s">
        <v>4</v>
      </c>
    </row>
    <row r="173" spans="1:24" ht="12" thickBot="1" x14ac:dyDescent="0.25">
      <c r="A173" s="42" t="s">
        <v>190</v>
      </c>
      <c r="B173" s="19" t="str">
        <f>B172</f>
        <v>SHW</v>
      </c>
      <c r="C173" s="6" t="s">
        <v>70</v>
      </c>
      <c r="D173" s="6" t="s">
        <v>70</v>
      </c>
      <c r="E173" s="6" t="s">
        <v>70</v>
      </c>
      <c r="F173" s="6" t="s">
        <v>70</v>
      </c>
      <c r="G173" s="6" t="s">
        <v>70</v>
      </c>
      <c r="H173" s="6" t="s">
        <v>70</v>
      </c>
      <c r="I173" s="6" t="s">
        <v>70</v>
      </c>
      <c r="J173" s="6" t="s">
        <v>70</v>
      </c>
      <c r="K173" s="6" t="s">
        <v>70</v>
      </c>
      <c r="L173" s="15">
        <v>68</v>
      </c>
      <c r="M173" s="6" t="s">
        <v>70</v>
      </c>
      <c r="N173" s="6" t="s">
        <v>70</v>
      </c>
      <c r="O173" s="6" t="s">
        <v>70</v>
      </c>
      <c r="P173" s="6" t="s">
        <v>70</v>
      </c>
      <c r="Q173" s="6" t="s">
        <v>70</v>
      </c>
      <c r="R173" s="6" t="s">
        <v>70</v>
      </c>
      <c r="S173" s="6" t="s">
        <v>70</v>
      </c>
      <c r="T173" s="6" t="s">
        <v>70</v>
      </c>
      <c r="U173" s="17" t="s">
        <v>70</v>
      </c>
      <c r="V173" s="15">
        <v>52</v>
      </c>
      <c r="W173" s="18">
        <f>IF(V173&gt;"a",V173,L173+V173)</f>
        <v>120</v>
      </c>
      <c r="X173" s="20">
        <f>IF(COUNT(W171:W175)&lt;=3,"DQ",IF(COUNT(W171:W175)=4,SUM(W171:W175),SUM(W171:W175)-MAX(W171:W175)))</f>
        <v>514</v>
      </c>
    </row>
    <row r="174" spans="1:24" ht="12" thickTop="1" x14ac:dyDescent="0.2">
      <c r="A174" s="42" t="s">
        <v>191</v>
      </c>
      <c r="B174" s="19" t="str">
        <f>B173</f>
        <v>SHW</v>
      </c>
      <c r="C174" s="6" t="s">
        <v>70</v>
      </c>
      <c r="D174" s="6" t="s">
        <v>70</v>
      </c>
      <c r="E174" s="6" t="s">
        <v>70</v>
      </c>
      <c r="F174" s="6" t="s">
        <v>70</v>
      </c>
      <c r="G174" s="6" t="s">
        <v>70</v>
      </c>
      <c r="H174" s="6" t="s">
        <v>70</v>
      </c>
      <c r="I174" s="6" t="s">
        <v>70</v>
      </c>
      <c r="J174" s="6" t="s">
        <v>70</v>
      </c>
      <c r="K174" s="6" t="s">
        <v>70</v>
      </c>
      <c r="L174" s="15">
        <v>87</v>
      </c>
      <c r="M174" s="6" t="s">
        <v>70</v>
      </c>
      <c r="N174" s="6" t="s">
        <v>70</v>
      </c>
      <c r="O174" s="6" t="s">
        <v>70</v>
      </c>
      <c r="P174" s="6" t="s">
        <v>70</v>
      </c>
      <c r="Q174" s="6" t="s">
        <v>70</v>
      </c>
      <c r="R174" s="6" t="s">
        <v>70</v>
      </c>
      <c r="S174" s="6" t="s">
        <v>70</v>
      </c>
      <c r="T174" s="6" t="s">
        <v>70</v>
      </c>
      <c r="U174" s="17" t="s">
        <v>70</v>
      </c>
      <c r="V174" s="15">
        <v>76</v>
      </c>
      <c r="W174" s="18">
        <f>IF(V174&gt;"a",V174,L174+V174)</f>
        <v>163</v>
      </c>
      <c r="X174" s="11"/>
    </row>
    <row r="175" spans="1:24" x14ac:dyDescent="0.2">
      <c r="A175" s="43" t="s">
        <v>192</v>
      </c>
      <c r="B175" s="21" t="str">
        <f>B174</f>
        <v>SHW</v>
      </c>
      <c r="C175" s="22" t="s">
        <v>70</v>
      </c>
      <c r="D175" s="22" t="s">
        <v>70</v>
      </c>
      <c r="E175" s="22" t="s">
        <v>70</v>
      </c>
      <c r="F175" s="22" t="s">
        <v>70</v>
      </c>
      <c r="G175" s="22" t="s">
        <v>70</v>
      </c>
      <c r="H175" s="22" t="s">
        <v>70</v>
      </c>
      <c r="I175" s="22" t="s">
        <v>70</v>
      </c>
      <c r="J175" s="22" t="s">
        <v>70</v>
      </c>
      <c r="K175" s="22" t="s">
        <v>70</v>
      </c>
      <c r="L175" s="23">
        <v>60</v>
      </c>
      <c r="M175" s="22" t="s">
        <v>70</v>
      </c>
      <c r="N175" s="22" t="s">
        <v>70</v>
      </c>
      <c r="O175" s="22" t="s">
        <v>70</v>
      </c>
      <c r="P175" s="22" t="s">
        <v>70</v>
      </c>
      <c r="Q175" s="22" t="s">
        <v>70</v>
      </c>
      <c r="R175" s="22" t="s">
        <v>70</v>
      </c>
      <c r="S175" s="22" t="s">
        <v>70</v>
      </c>
      <c r="T175" s="22" t="s">
        <v>70</v>
      </c>
      <c r="U175" s="24" t="s">
        <v>70</v>
      </c>
      <c r="V175" s="23">
        <v>69</v>
      </c>
      <c r="W175" s="25">
        <f>IF(V175&gt;"a",V175,L175+V175)</f>
        <v>129</v>
      </c>
      <c r="X175" s="11"/>
    </row>
    <row r="176" spans="1:24" ht="12" thickBot="1" x14ac:dyDescent="0.25">
      <c r="A176" s="44" t="s">
        <v>5</v>
      </c>
      <c r="B176" s="26" t="str">
        <f>B175</f>
        <v>SHW</v>
      </c>
      <c r="C176" s="26">
        <f t="shared" ref="C176:K176" si="40">MIN(C171:C175)</f>
        <v>0</v>
      </c>
      <c r="D176" s="26">
        <f t="shared" si="40"/>
        <v>0</v>
      </c>
      <c r="E176" s="26">
        <f t="shared" si="40"/>
        <v>0</v>
      </c>
      <c r="F176" s="26">
        <f t="shared" si="40"/>
        <v>0</v>
      </c>
      <c r="G176" s="26">
        <f t="shared" si="40"/>
        <v>0</v>
      </c>
      <c r="H176" s="26">
        <f t="shared" si="40"/>
        <v>0</v>
      </c>
      <c r="I176" s="26">
        <f t="shared" si="40"/>
        <v>0</v>
      </c>
      <c r="J176" s="26">
        <f t="shared" si="40"/>
        <v>0</v>
      </c>
      <c r="K176" s="26">
        <f t="shared" si="40"/>
        <v>0</v>
      </c>
      <c r="L176" s="27">
        <f>SUM(C176:K176)</f>
        <v>0</v>
      </c>
      <c r="M176" s="26">
        <f t="shared" ref="M176:U176" si="41">MIN(M171:M175)</f>
        <v>0</v>
      </c>
      <c r="N176" s="26">
        <f t="shared" si="41"/>
        <v>0</v>
      </c>
      <c r="O176" s="26">
        <f t="shared" si="41"/>
        <v>0</v>
      </c>
      <c r="P176" s="26">
        <f t="shared" si="41"/>
        <v>0</v>
      </c>
      <c r="Q176" s="26">
        <f t="shared" si="41"/>
        <v>0</v>
      </c>
      <c r="R176" s="26">
        <f t="shared" si="41"/>
        <v>0</v>
      </c>
      <c r="S176" s="26">
        <f t="shared" si="41"/>
        <v>0</v>
      </c>
      <c r="T176" s="26">
        <f t="shared" si="41"/>
        <v>0</v>
      </c>
      <c r="U176" s="28">
        <f t="shared" si="41"/>
        <v>0</v>
      </c>
      <c r="V176" s="27">
        <f>SUM(M176:U176)</f>
        <v>0</v>
      </c>
      <c r="W176" s="29">
        <f>L176+V176</f>
        <v>0</v>
      </c>
      <c r="X176" s="11"/>
    </row>
    <row r="177" spans="1:24" ht="12.75" thickTop="1" thickBot="1" x14ac:dyDescent="0.25">
      <c r="A177" s="5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5"/>
      <c r="M177" s="19"/>
      <c r="N177" s="19"/>
      <c r="O177" s="19"/>
      <c r="P177" s="19"/>
      <c r="Q177" s="19"/>
      <c r="R177" s="19"/>
      <c r="S177" s="19"/>
      <c r="T177" s="19"/>
      <c r="U177" s="31"/>
      <c r="V177" s="15"/>
      <c r="W177" s="18"/>
      <c r="X177" s="32"/>
    </row>
    <row r="178" spans="1:24" ht="16.5" thickTop="1" x14ac:dyDescent="0.25">
      <c r="A178" s="46" t="s">
        <v>85</v>
      </c>
      <c r="B178" s="33" t="s">
        <v>1</v>
      </c>
      <c r="C178" s="34">
        <v>1</v>
      </c>
      <c r="D178" s="34">
        <v>2</v>
      </c>
      <c r="E178" s="34">
        <v>3</v>
      </c>
      <c r="F178" s="34">
        <v>4</v>
      </c>
      <c r="G178" s="34">
        <v>5</v>
      </c>
      <c r="H178" s="34">
        <v>6</v>
      </c>
      <c r="I178" s="34">
        <v>7</v>
      </c>
      <c r="J178" s="34">
        <v>8</v>
      </c>
      <c r="K178" s="34">
        <v>9</v>
      </c>
      <c r="L178" s="35" t="s">
        <v>2</v>
      </c>
      <c r="M178" s="34">
        <v>10</v>
      </c>
      <c r="N178" s="34">
        <v>11</v>
      </c>
      <c r="O178" s="34">
        <v>12</v>
      </c>
      <c r="P178" s="34">
        <v>13</v>
      </c>
      <c r="Q178" s="34">
        <v>14</v>
      </c>
      <c r="R178" s="34">
        <v>15</v>
      </c>
      <c r="S178" s="34">
        <v>16</v>
      </c>
      <c r="T178" s="34">
        <v>17</v>
      </c>
      <c r="U178" s="34">
        <v>18</v>
      </c>
      <c r="V178" s="35" t="s">
        <v>3</v>
      </c>
      <c r="W178" s="36" t="s">
        <v>4</v>
      </c>
      <c r="X178" s="11"/>
    </row>
    <row r="179" spans="1:24" x14ac:dyDescent="0.2">
      <c r="A179" s="42" t="s">
        <v>125</v>
      </c>
      <c r="B179" s="6" t="s">
        <v>124</v>
      </c>
      <c r="C179" s="6" t="s">
        <v>70</v>
      </c>
      <c r="D179" s="6" t="s">
        <v>70</v>
      </c>
      <c r="E179" s="6" t="s">
        <v>70</v>
      </c>
      <c r="F179" s="6" t="s">
        <v>70</v>
      </c>
      <c r="G179" s="6" t="s">
        <v>70</v>
      </c>
      <c r="H179" s="6" t="s">
        <v>70</v>
      </c>
      <c r="I179" s="6" t="s">
        <v>70</v>
      </c>
      <c r="J179" s="6" t="s">
        <v>70</v>
      </c>
      <c r="K179" s="6" t="s">
        <v>70</v>
      </c>
      <c r="L179" s="15">
        <v>42</v>
      </c>
      <c r="M179" s="6" t="s">
        <v>70</v>
      </c>
      <c r="N179" s="6" t="s">
        <v>70</v>
      </c>
      <c r="O179" s="6" t="s">
        <v>70</v>
      </c>
      <c r="P179" s="6" t="s">
        <v>70</v>
      </c>
      <c r="Q179" s="6" t="s">
        <v>70</v>
      </c>
      <c r="R179" s="6" t="s">
        <v>70</v>
      </c>
      <c r="S179" s="6" t="s">
        <v>70</v>
      </c>
      <c r="T179" s="6" t="s">
        <v>70</v>
      </c>
      <c r="U179" s="17" t="s">
        <v>70</v>
      </c>
      <c r="V179" s="15">
        <v>48</v>
      </c>
      <c r="W179" s="18">
        <f>IF(V179&gt;"a",V179,L179+V179)</f>
        <v>90</v>
      </c>
      <c r="X179" s="11"/>
    </row>
    <row r="180" spans="1:24" x14ac:dyDescent="0.2">
      <c r="A180" s="42" t="s">
        <v>178</v>
      </c>
      <c r="B180" s="19" t="str">
        <f>IF(B179="","",B179)</f>
        <v>SHE</v>
      </c>
      <c r="C180" s="6" t="s">
        <v>70</v>
      </c>
      <c r="D180" s="6" t="s">
        <v>70</v>
      </c>
      <c r="E180" s="6" t="s">
        <v>70</v>
      </c>
      <c r="F180" s="6" t="s">
        <v>70</v>
      </c>
      <c r="G180" s="6" t="s">
        <v>70</v>
      </c>
      <c r="H180" s="6" t="s">
        <v>70</v>
      </c>
      <c r="I180" s="6" t="s">
        <v>70</v>
      </c>
      <c r="J180" s="6" t="s">
        <v>70</v>
      </c>
      <c r="K180" s="17" t="s">
        <v>70</v>
      </c>
      <c r="L180" s="15">
        <v>48</v>
      </c>
      <c r="M180" s="6" t="s">
        <v>70</v>
      </c>
      <c r="N180" s="6" t="s">
        <v>70</v>
      </c>
      <c r="O180" s="6" t="s">
        <v>70</v>
      </c>
      <c r="P180" s="6" t="s">
        <v>70</v>
      </c>
      <c r="Q180" s="6" t="s">
        <v>70</v>
      </c>
      <c r="R180" s="6" t="s">
        <v>70</v>
      </c>
      <c r="S180" s="6" t="s">
        <v>70</v>
      </c>
      <c r="T180" s="6" t="s">
        <v>70</v>
      </c>
      <c r="U180" s="6" t="s">
        <v>70</v>
      </c>
      <c r="V180" s="15">
        <v>51</v>
      </c>
      <c r="W180" s="18">
        <f>IF(V180&gt;"a",V180,L180+V180)</f>
        <v>99</v>
      </c>
      <c r="X180" s="11" t="s">
        <v>4</v>
      </c>
    </row>
    <row r="181" spans="1:24" ht="12" thickBot="1" x14ac:dyDescent="0.25">
      <c r="A181" s="42" t="s">
        <v>179</v>
      </c>
      <c r="B181" s="19" t="s">
        <v>124</v>
      </c>
      <c r="C181" s="6" t="s">
        <v>70</v>
      </c>
      <c r="D181" s="6" t="s">
        <v>70</v>
      </c>
      <c r="E181" s="6" t="s">
        <v>70</v>
      </c>
      <c r="F181" s="6" t="s">
        <v>70</v>
      </c>
      <c r="G181" s="6" t="s">
        <v>70</v>
      </c>
      <c r="H181" s="6" t="s">
        <v>70</v>
      </c>
      <c r="I181" s="6" t="s">
        <v>70</v>
      </c>
      <c r="J181" s="6" t="s">
        <v>70</v>
      </c>
      <c r="K181" s="6" t="s">
        <v>70</v>
      </c>
      <c r="L181" s="15">
        <v>54</v>
      </c>
      <c r="M181" s="6" t="s">
        <v>70</v>
      </c>
      <c r="N181" s="6" t="s">
        <v>70</v>
      </c>
      <c r="O181" s="6" t="s">
        <v>70</v>
      </c>
      <c r="P181" s="6" t="s">
        <v>70</v>
      </c>
      <c r="Q181" s="6" t="s">
        <v>70</v>
      </c>
      <c r="R181" s="6" t="s">
        <v>70</v>
      </c>
      <c r="S181" s="6" t="s">
        <v>70</v>
      </c>
      <c r="T181" s="6" t="s">
        <v>70</v>
      </c>
      <c r="U181" s="17" t="s">
        <v>70</v>
      </c>
      <c r="V181" s="15">
        <v>64</v>
      </c>
      <c r="W181" s="18">
        <f>IF(V181&gt;"a",V181,L181+V181)</f>
        <v>118</v>
      </c>
      <c r="X181" s="20">
        <f>IF(COUNT(W179:W183)&lt;=3,"DQ",IF(COUNT(W179:W183)=4,SUM(W179:W183),SUM(W179:W183)-MAX(W179:W183)))</f>
        <v>413</v>
      </c>
    </row>
    <row r="182" spans="1:24" ht="12" thickTop="1" x14ac:dyDescent="0.2">
      <c r="A182" s="42" t="s">
        <v>180</v>
      </c>
      <c r="B182" s="19" t="str">
        <f>B181</f>
        <v>SHE</v>
      </c>
      <c r="C182" s="6" t="s">
        <v>70</v>
      </c>
      <c r="D182" s="6" t="s">
        <v>70</v>
      </c>
      <c r="E182" s="6" t="s">
        <v>70</v>
      </c>
      <c r="F182" s="6" t="s">
        <v>70</v>
      </c>
      <c r="G182" s="6" t="s">
        <v>70</v>
      </c>
      <c r="H182" s="6" t="s">
        <v>70</v>
      </c>
      <c r="I182" s="6" t="s">
        <v>70</v>
      </c>
      <c r="J182" s="6" t="s">
        <v>70</v>
      </c>
      <c r="K182" s="6" t="s">
        <v>70</v>
      </c>
      <c r="L182" s="15">
        <v>52</v>
      </c>
      <c r="M182" s="6" t="s">
        <v>70</v>
      </c>
      <c r="N182" s="6" t="s">
        <v>70</v>
      </c>
      <c r="O182" s="6" t="s">
        <v>70</v>
      </c>
      <c r="P182" s="6" t="s">
        <v>70</v>
      </c>
      <c r="Q182" s="6" t="s">
        <v>70</v>
      </c>
      <c r="R182" s="6" t="s">
        <v>70</v>
      </c>
      <c r="S182" s="6" t="s">
        <v>70</v>
      </c>
      <c r="T182" s="6" t="s">
        <v>70</v>
      </c>
      <c r="U182" s="17" t="s">
        <v>70</v>
      </c>
      <c r="V182" s="15">
        <v>54</v>
      </c>
      <c r="W182" s="18">
        <f>IF(V182&gt;"a",V182,L182+V182)</f>
        <v>106</v>
      </c>
      <c r="X182" s="11"/>
    </row>
    <row r="183" spans="1:24" x14ac:dyDescent="0.2">
      <c r="A183" s="43" t="s">
        <v>70</v>
      </c>
      <c r="B183" s="21" t="str">
        <f>B182</f>
        <v>SHE</v>
      </c>
      <c r="C183" s="22" t="s">
        <v>70</v>
      </c>
      <c r="D183" s="22" t="s">
        <v>70</v>
      </c>
      <c r="E183" s="22" t="s">
        <v>70</v>
      </c>
      <c r="F183" s="22" t="s">
        <v>70</v>
      </c>
      <c r="G183" s="22" t="s">
        <v>70</v>
      </c>
      <c r="H183" s="22" t="s">
        <v>70</v>
      </c>
      <c r="I183" s="22" t="s">
        <v>70</v>
      </c>
      <c r="J183" s="22" t="s">
        <v>70</v>
      </c>
      <c r="K183" s="22" t="s">
        <v>70</v>
      </c>
      <c r="L183" s="23" t="s">
        <v>70</v>
      </c>
      <c r="M183" s="22" t="s">
        <v>70</v>
      </c>
      <c r="N183" s="22" t="s">
        <v>70</v>
      </c>
      <c r="O183" s="22" t="s">
        <v>70</v>
      </c>
      <c r="P183" s="22" t="s">
        <v>70</v>
      </c>
      <c r="Q183" s="22" t="s">
        <v>70</v>
      </c>
      <c r="R183" s="22" t="s">
        <v>70</v>
      </c>
      <c r="S183" s="22" t="s">
        <v>70</v>
      </c>
      <c r="T183" s="22" t="s">
        <v>70</v>
      </c>
      <c r="U183" s="24" t="s">
        <v>70</v>
      </c>
      <c r="V183" s="23" t="s">
        <v>200</v>
      </c>
      <c r="W183" s="25" t="str">
        <f>IF(V183&gt;"a",V183,L183+V183)</f>
        <v>dq</v>
      </c>
      <c r="X183" s="11"/>
    </row>
    <row r="184" spans="1:24" ht="12" thickBot="1" x14ac:dyDescent="0.25">
      <c r="A184" s="44" t="s">
        <v>5</v>
      </c>
      <c r="B184" s="26" t="str">
        <f>B183</f>
        <v>SHE</v>
      </c>
      <c r="C184" s="26">
        <f t="shared" ref="C184:K184" si="42">MIN(C179:C183)</f>
        <v>0</v>
      </c>
      <c r="D184" s="26">
        <f t="shared" si="42"/>
        <v>0</v>
      </c>
      <c r="E184" s="26">
        <f t="shared" si="42"/>
        <v>0</v>
      </c>
      <c r="F184" s="26">
        <v>0</v>
      </c>
      <c r="G184" s="26">
        <f t="shared" si="42"/>
        <v>0</v>
      </c>
      <c r="H184" s="26">
        <f t="shared" si="42"/>
        <v>0</v>
      </c>
      <c r="I184" s="26">
        <f t="shared" si="42"/>
        <v>0</v>
      </c>
      <c r="J184" s="26">
        <f t="shared" si="42"/>
        <v>0</v>
      </c>
      <c r="K184" s="26">
        <f t="shared" si="42"/>
        <v>0</v>
      </c>
      <c r="L184" s="27">
        <f>SUM(C184:K184)</f>
        <v>0</v>
      </c>
      <c r="M184" s="26">
        <f t="shared" ref="M184:U184" si="43">MIN(M179:M183)</f>
        <v>0</v>
      </c>
      <c r="N184" s="26">
        <f t="shared" si="43"/>
        <v>0</v>
      </c>
      <c r="O184" s="26">
        <f t="shared" si="43"/>
        <v>0</v>
      </c>
      <c r="P184" s="26">
        <f t="shared" si="43"/>
        <v>0</v>
      </c>
      <c r="Q184" s="26">
        <f t="shared" si="43"/>
        <v>0</v>
      </c>
      <c r="R184" s="26">
        <f t="shared" si="43"/>
        <v>0</v>
      </c>
      <c r="S184" s="26">
        <f t="shared" si="43"/>
        <v>0</v>
      </c>
      <c r="T184" s="26">
        <f t="shared" si="43"/>
        <v>0</v>
      </c>
      <c r="U184" s="28">
        <f t="shared" si="43"/>
        <v>0</v>
      </c>
      <c r="V184" s="27">
        <f>SUM(M184:U184)</f>
        <v>0</v>
      </c>
      <c r="W184" s="29">
        <f>L184+V184</f>
        <v>0</v>
      </c>
      <c r="X184" s="11"/>
    </row>
    <row r="185" spans="1:24" ht="12.75" thickTop="1" thickBot="1" x14ac:dyDescent="0.25">
      <c r="A185" s="5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5"/>
      <c r="M185" s="19"/>
      <c r="N185" s="19"/>
      <c r="O185" s="19"/>
      <c r="P185" s="19"/>
      <c r="Q185" s="19"/>
      <c r="R185" s="19"/>
      <c r="S185" s="19"/>
      <c r="T185" s="19"/>
      <c r="U185" s="31"/>
      <c r="V185" s="15"/>
      <c r="W185" s="18"/>
      <c r="X185" s="32"/>
    </row>
    <row r="186" spans="1:24" ht="16.5" thickTop="1" x14ac:dyDescent="0.25">
      <c r="A186" s="46" t="s">
        <v>136</v>
      </c>
      <c r="B186" s="33" t="s">
        <v>1</v>
      </c>
      <c r="C186" s="34">
        <v>1</v>
      </c>
      <c r="D186" s="34">
        <v>2</v>
      </c>
      <c r="E186" s="34">
        <v>3</v>
      </c>
      <c r="F186" s="34">
        <v>4</v>
      </c>
      <c r="G186" s="34">
        <v>5</v>
      </c>
      <c r="H186" s="34">
        <v>6</v>
      </c>
      <c r="I186" s="34">
        <v>7</v>
      </c>
      <c r="J186" s="34">
        <v>8</v>
      </c>
      <c r="K186" s="34">
        <v>9</v>
      </c>
      <c r="L186" s="35" t="s">
        <v>2</v>
      </c>
      <c r="M186" s="34">
        <v>10</v>
      </c>
      <c r="N186" s="34">
        <v>11</v>
      </c>
      <c r="O186" s="34">
        <v>12</v>
      </c>
      <c r="P186" s="34">
        <v>13</v>
      </c>
      <c r="Q186" s="34">
        <v>14</v>
      </c>
      <c r="R186" s="34">
        <v>15</v>
      </c>
      <c r="S186" s="34">
        <v>16</v>
      </c>
      <c r="T186" s="34">
        <v>17</v>
      </c>
      <c r="U186" s="34">
        <v>18</v>
      </c>
      <c r="V186" s="35" t="s">
        <v>3</v>
      </c>
      <c r="W186" s="36" t="s">
        <v>4</v>
      </c>
      <c r="X186" s="11"/>
    </row>
    <row r="187" spans="1:24" x14ac:dyDescent="0.2">
      <c r="A187" s="42" t="s">
        <v>181</v>
      </c>
      <c r="B187" s="6" t="s">
        <v>137</v>
      </c>
      <c r="C187" s="6"/>
      <c r="D187" s="6"/>
      <c r="E187" s="6"/>
      <c r="F187" s="6"/>
      <c r="G187" s="6"/>
      <c r="H187" s="6"/>
      <c r="I187" s="6"/>
      <c r="J187" s="6"/>
      <c r="K187" s="6"/>
      <c r="L187" s="15">
        <v>44</v>
      </c>
      <c r="M187" s="6"/>
      <c r="N187" s="6"/>
      <c r="O187" s="6"/>
      <c r="P187" s="6"/>
      <c r="Q187" s="6"/>
      <c r="R187" s="6"/>
      <c r="S187" s="6"/>
      <c r="T187" s="6"/>
      <c r="U187" s="17"/>
      <c r="V187" s="15">
        <v>41</v>
      </c>
      <c r="W187" s="18">
        <f>IF(V187&gt;"a",V187,L187+V187)</f>
        <v>85</v>
      </c>
      <c r="X187" s="11"/>
    </row>
    <row r="188" spans="1:24" x14ac:dyDescent="0.2">
      <c r="A188" s="42" t="s">
        <v>182</v>
      </c>
      <c r="B188" s="19" t="str">
        <f>IF(B187="","",B187)</f>
        <v>WAP</v>
      </c>
      <c r="C188" s="6"/>
      <c r="D188" s="6"/>
      <c r="E188" s="6"/>
      <c r="F188" s="6"/>
      <c r="G188" s="6"/>
      <c r="H188" s="6"/>
      <c r="I188" s="6"/>
      <c r="J188" s="6"/>
      <c r="K188" s="17"/>
      <c r="L188" s="15">
        <v>54</v>
      </c>
      <c r="M188" s="6"/>
      <c r="N188" s="6"/>
      <c r="O188" s="6"/>
      <c r="P188" s="6"/>
      <c r="Q188" s="6"/>
      <c r="R188" s="6"/>
      <c r="S188" s="6"/>
      <c r="T188" s="6"/>
      <c r="U188" s="6"/>
      <c r="V188" s="15">
        <v>50</v>
      </c>
      <c r="W188" s="18">
        <f>IF(V188&gt;"a",V188,L188+V188)</f>
        <v>104</v>
      </c>
      <c r="X188" s="11" t="s">
        <v>4</v>
      </c>
    </row>
    <row r="189" spans="1:24" ht="12" thickBot="1" x14ac:dyDescent="0.25">
      <c r="A189" s="42" t="s">
        <v>183</v>
      </c>
      <c r="B189" s="19" t="str">
        <f>B188</f>
        <v>WAP</v>
      </c>
      <c r="C189" s="6"/>
      <c r="D189" s="6"/>
      <c r="E189" s="6"/>
      <c r="F189" s="6"/>
      <c r="G189" s="6"/>
      <c r="H189" s="6"/>
      <c r="I189" s="6"/>
      <c r="J189" s="6"/>
      <c r="K189" s="6"/>
      <c r="L189" s="15">
        <v>54</v>
      </c>
      <c r="M189" s="6"/>
      <c r="N189" s="6"/>
      <c r="O189" s="6"/>
      <c r="P189" s="6"/>
      <c r="Q189" s="6"/>
      <c r="R189" s="6"/>
      <c r="S189" s="6"/>
      <c r="T189" s="6"/>
      <c r="U189" s="17"/>
      <c r="V189" s="15">
        <v>51</v>
      </c>
      <c r="W189" s="18">
        <f>IF(V189&gt;"a",V189,L189+V189)</f>
        <v>105</v>
      </c>
      <c r="X189" s="20">
        <f>IF(COUNT(W187:W191)&lt;=3,"DQ",IF(COUNT(W187:W191)=4,SUM(W187:W191),SUM(W187:W191)-MAX(W187:W191)))</f>
        <v>395</v>
      </c>
    </row>
    <row r="190" spans="1:24" ht="12" thickTop="1" x14ac:dyDescent="0.2">
      <c r="A190" s="42" t="s">
        <v>201</v>
      </c>
      <c r="B190" s="19" t="str">
        <f>B189</f>
        <v>WAP</v>
      </c>
      <c r="C190" s="6"/>
      <c r="D190" s="6"/>
      <c r="E190" s="6"/>
      <c r="F190" s="6"/>
      <c r="G190" s="6"/>
      <c r="H190" s="6"/>
      <c r="I190" s="6"/>
      <c r="J190" s="6"/>
      <c r="K190" s="6"/>
      <c r="L190" s="15">
        <v>66</v>
      </c>
      <c r="M190" s="6"/>
      <c r="N190" s="6"/>
      <c r="O190" s="6"/>
      <c r="P190" s="6"/>
      <c r="Q190" s="6"/>
      <c r="R190" s="6"/>
      <c r="S190" s="6"/>
      <c r="T190" s="6"/>
      <c r="U190" s="17"/>
      <c r="V190" s="15">
        <v>58</v>
      </c>
      <c r="W190" s="18">
        <f>IF(V190&gt;"a",V190,L190+V190)</f>
        <v>124</v>
      </c>
      <c r="X190" s="11"/>
    </row>
    <row r="191" spans="1:24" x14ac:dyDescent="0.2">
      <c r="A191" s="43" t="s">
        <v>202</v>
      </c>
      <c r="B191" s="21" t="str">
        <f>B190</f>
        <v>WAP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3">
        <v>55</v>
      </c>
      <c r="M191" s="22"/>
      <c r="N191" s="22"/>
      <c r="O191" s="22"/>
      <c r="P191" s="22"/>
      <c r="Q191" s="22"/>
      <c r="R191" s="22"/>
      <c r="S191" s="22"/>
      <c r="T191" s="22"/>
      <c r="U191" s="24"/>
      <c r="V191" s="23">
        <v>46</v>
      </c>
      <c r="W191" s="25">
        <f>IF(V191&gt;"a",V191,L191+V191)</f>
        <v>101</v>
      </c>
      <c r="X191" s="11"/>
    </row>
    <row r="192" spans="1:24" ht="12" thickBot="1" x14ac:dyDescent="0.25">
      <c r="A192" s="44" t="s">
        <v>5</v>
      </c>
      <c r="B192" s="26" t="str">
        <f>B191</f>
        <v>WAP</v>
      </c>
      <c r="C192" s="26">
        <f t="shared" ref="C192:K192" si="44">MIN(C187:C191)</f>
        <v>0</v>
      </c>
      <c r="D192" s="26">
        <f t="shared" si="44"/>
        <v>0</v>
      </c>
      <c r="E192" s="26">
        <f t="shared" si="44"/>
        <v>0</v>
      </c>
      <c r="F192" s="26">
        <f t="shared" si="44"/>
        <v>0</v>
      </c>
      <c r="G192" s="26">
        <f t="shared" si="44"/>
        <v>0</v>
      </c>
      <c r="H192" s="26">
        <f t="shared" si="44"/>
        <v>0</v>
      </c>
      <c r="I192" s="26">
        <f t="shared" si="44"/>
        <v>0</v>
      </c>
      <c r="J192" s="26">
        <f t="shared" si="44"/>
        <v>0</v>
      </c>
      <c r="K192" s="26">
        <f t="shared" si="44"/>
        <v>0</v>
      </c>
      <c r="L192" s="27" t="s">
        <v>70</v>
      </c>
      <c r="M192" s="26">
        <f t="shared" ref="M192:U192" si="45">MIN(M187:M191)</f>
        <v>0</v>
      </c>
      <c r="N192" s="26">
        <f t="shared" si="45"/>
        <v>0</v>
      </c>
      <c r="O192" s="26">
        <f t="shared" si="45"/>
        <v>0</v>
      </c>
      <c r="P192" s="26">
        <f t="shared" si="45"/>
        <v>0</v>
      </c>
      <c r="Q192" s="26">
        <f t="shared" si="45"/>
        <v>0</v>
      </c>
      <c r="R192" s="26">
        <f t="shared" si="45"/>
        <v>0</v>
      </c>
      <c r="S192" s="26">
        <f t="shared" si="45"/>
        <v>0</v>
      </c>
      <c r="T192" s="26">
        <f t="shared" si="45"/>
        <v>0</v>
      </c>
      <c r="U192" s="28">
        <f t="shared" si="45"/>
        <v>0</v>
      </c>
      <c r="V192" s="27">
        <f>SUM(M192:U192)</f>
        <v>0</v>
      </c>
      <c r="W192" s="29" t="e">
        <f>L192+V192</f>
        <v>#VALUE!</v>
      </c>
      <c r="X192" s="11"/>
    </row>
    <row r="193" spans="1:38" ht="12.75" thickTop="1" thickBot="1" x14ac:dyDescent="0.25">
      <c r="A193" s="5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5"/>
      <c r="M193" s="19"/>
      <c r="N193" s="19"/>
      <c r="O193" s="19"/>
      <c r="P193" s="19"/>
      <c r="Q193" s="19"/>
      <c r="R193" s="19"/>
      <c r="S193" s="19"/>
      <c r="T193" s="19"/>
      <c r="U193" s="31"/>
      <c r="V193" s="15"/>
      <c r="W193" s="18"/>
      <c r="X193" s="32"/>
    </row>
    <row r="194" spans="1:38" ht="16.5" thickTop="1" x14ac:dyDescent="0.25">
      <c r="A194" s="46"/>
      <c r="B194" s="33" t="s">
        <v>1</v>
      </c>
      <c r="C194" s="34">
        <v>1</v>
      </c>
      <c r="D194" s="34">
        <v>2</v>
      </c>
      <c r="E194" s="34">
        <v>3</v>
      </c>
      <c r="F194" s="34">
        <v>4</v>
      </c>
      <c r="G194" s="34">
        <v>5</v>
      </c>
      <c r="H194" s="34">
        <v>6</v>
      </c>
      <c r="I194" s="34">
        <v>7</v>
      </c>
      <c r="J194" s="34">
        <v>8</v>
      </c>
      <c r="K194" s="34">
        <v>9</v>
      </c>
      <c r="L194" s="35" t="s">
        <v>2</v>
      </c>
      <c r="M194" s="34">
        <v>10</v>
      </c>
      <c r="N194" s="34">
        <v>11</v>
      </c>
      <c r="O194" s="34">
        <v>12</v>
      </c>
      <c r="P194" s="34">
        <v>13</v>
      </c>
      <c r="Q194" s="34">
        <v>14</v>
      </c>
      <c r="R194" s="34">
        <v>15</v>
      </c>
      <c r="S194" s="34">
        <v>16</v>
      </c>
      <c r="T194" s="34">
        <v>17</v>
      </c>
      <c r="U194" s="34">
        <v>18</v>
      </c>
      <c r="V194" s="35" t="s">
        <v>3</v>
      </c>
      <c r="W194" s="36" t="s">
        <v>4</v>
      </c>
      <c r="X194" s="11"/>
    </row>
    <row r="195" spans="1:38" x14ac:dyDescent="0.2">
      <c r="A195" s="42"/>
      <c r="B195" s="6" t="s">
        <v>70</v>
      </c>
      <c r="C195" s="6" t="s">
        <v>70</v>
      </c>
      <c r="D195" s="6" t="s">
        <v>70</v>
      </c>
      <c r="E195" s="6" t="s">
        <v>70</v>
      </c>
      <c r="F195" s="6" t="s">
        <v>70</v>
      </c>
      <c r="G195" s="6" t="s">
        <v>72</v>
      </c>
      <c r="H195" s="6" t="s">
        <v>70</v>
      </c>
      <c r="I195" s="6" t="s">
        <v>70</v>
      </c>
      <c r="J195" s="6" t="s">
        <v>70</v>
      </c>
      <c r="K195" s="6" t="s">
        <v>70</v>
      </c>
      <c r="L195" s="15">
        <f t="shared" ref="L195:L200" si="46">SUM(C195:K195)</f>
        <v>0</v>
      </c>
      <c r="M195" s="6" t="s">
        <v>70</v>
      </c>
      <c r="N195" s="6" t="s">
        <v>70</v>
      </c>
      <c r="O195" s="6" t="s">
        <v>70</v>
      </c>
      <c r="P195" s="6" t="s">
        <v>70</v>
      </c>
      <c r="Q195" s="6" t="s">
        <v>70</v>
      </c>
      <c r="R195" s="6" t="s">
        <v>70</v>
      </c>
      <c r="S195" s="6" t="s">
        <v>70</v>
      </c>
      <c r="T195" s="6" t="s">
        <v>70</v>
      </c>
      <c r="U195" s="17" t="s">
        <v>70</v>
      </c>
      <c r="V195" s="15">
        <f>IF(U195&gt;"a",U195,SUM(M195:U195))</f>
        <v>0</v>
      </c>
      <c r="W195" s="18">
        <f>IF(V195&gt;"a",V195,L195+V195)</f>
        <v>0</v>
      </c>
      <c r="X195" s="11"/>
    </row>
    <row r="196" spans="1:38" x14ac:dyDescent="0.2">
      <c r="A196" s="42"/>
      <c r="B196" s="19" t="s">
        <v>70</v>
      </c>
      <c r="C196" s="6" t="s">
        <v>70</v>
      </c>
      <c r="D196" s="6" t="s">
        <v>70</v>
      </c>
      <c r="E196" s="6" t="s">
        <v>70</v>
      </c>
      <c r="F196" s="6" t="s">
        <v>70</v>
      </c>
      <c r="G196" s="6" t="s">
        <v>70</v>
      </c>
      <c r="H196" s="6" t="s">
        <v>70</v>
      </c>
      <c r="I196" s="6" t="s">
        <v>70</v>
      </c>
      <c r="J196" s="6" t="s">
        <v>70</v>
      </c>
      <c r="K196" s="17" t="s">
        <v>70</v>
      </c>
      <c r="L196" s="15">
        <f t="shared" si="46"/>
        <v>0</v>
      </c>
      <c r="M196" s="6" t="s">
        <v>70</v>
      </c>
      <c r="N196" s="6" t="s">
        <v>70</v>
      </c>
      <c r="O196" s="6" t="s">
        <v>70</v>
      </c>
      <c r="P196" s="6" t="s">
        <v>70</v>
      </c>
      <c r="Q196" s="6" t="s">
        <v>70</v>
      </c>
      <c r="R196" s="6" t="s">
        <v>70</v>
      </c>
      <c r="S196" s="6" t="s">
        <v>70</v>
      </c>
      <c r="T196" s="6" t="s">
        <v>70</v>
      </c>
      <c r="U196" s="6" t="s">
        <v>70</v>
      </c>
      <c r="V196" s="15">
        <f>IF(U196&gt;"a",U196,SUM(M196:U196))</f>
        <v>0</v>
      </c>
      <c r="W196" s="18">
        <f>IF(V196&gt;"a",V196,L196+V196)</f>
        <v>0</v>
      </c>
      <c r="X196" s="11" t="s">
        <v>4</v>
      </c>
    </row>
    <row r="197" spans="1:38" ht="12" thickBot="1" x14ac:dyDescent="0.25">
      <c r="A197" s="42"/>
      <c r="B197" s="19" t="str">
        <f>B196</f>
        <v xml:space="preserve"> </v>
      </c>
      <c r="C197" s="6" t="s">
        <v>70</v>
      </c>
      <c r="D197" s="6" t="s">
        <v>70</v>
      </c>
      <c r="E197" s="6" t="s">
        <v>70</v>
      </c>
      <c r="F197" s="6" t="s">
        <v>70</v>
      </c>
      <c r="G197" s="6" t="s">
        <v>70</v>
      </c>
      <c r="H197" s="6" t="s">
        <v>70</v>
      </c>
      <c r="I197" s="6" t="s">
        <v>70</v>
      </c>
      <c r="J197" s="6" t="s">
        <v>70</v>
      </c>
      <c r="K197" s="6" t="s">
        <v>70</v>
      </c>
      <c r="L197" s="15">
        <f t="shared" si="46"/>
        <v>0</v>
      </c>
      <c r="M197" s="6" t="s">
        <v>70</v>
      </c>
      <c r="N197" s="6" t="s">
        <v>70</v>
      </c>
      <c r="O197" s="6" t="s">
        <v>70</v>
      </c>
      <c r="P197" s="6" t="s">
        <v>70</v>
      </c>
      <c r="Q197" s="6" t="s">
        <v>70</v>
      </c>
      <c r="R197" s="6" t="s">
        <v>70</v>
      </c>
      <c r="S197" s="6" t="s">
        <v>70</v>
      </c>
      <c r="T197" s="6" t="s">
        <v>70</v>
      </c>
      <c r="U197" s="17" t="s">
        <v>70</v>
      </c>
      <c r="V197" s="15">
        <f>IF(U197&gt;"a",U197,SUM(M197:U197))</f>
        <v>0</v>
      </c>
      <c r="W197" s="18">
        <f>IF(V197&gt;"a",V197,L197+V197)</f>
        <v>0</v>
      </c>
      <c r="X197" s="20">
        <f>IF(COUNT(W195:W199)&lt;=3,"DQ",IF(COUNT(W195:W199)=4,SUM(W195:W199),SUM(W195:W199)-MAX(W195:W199)))</f>
        <v>0</v>
      </c>
    </row>
    <row r="198" spans="1:38" ht="12" thickTop="1" x14ac:dyDescent="0.2">
      <c r="A198" s="42"/>
      <c r="B198" s="19" t="str">
        <f>B197</f>
        <v xml:space="preserve"> </v>
      </c>
      <c r="C198" s="6" t="s">
        <v>70</v>
      </c>
      <c r="D198" s="6" t="s">
        <v>70</v>
      </c>
      <c r="E198" s="6" t="s">
        <v>70</v>
      </c>
      <c r="F198" s="6" t="s">
        <v>70</v>
      </c>
      <c r="G198" s="6" t="s">
        <v>70</v>
      </c>
      <c r="H198" s="6" t="s">
        <v>70</v>
      </c>
      <c r="I198" s="6" t="s">
        <v>70</v>
      </c>
      <c r="J198" s="6" t="s">
        <v>70</v>
      </c>
      <c r="K198" s="6" t="s">
        <v>70</v>
      </c>
      <c r="L198" s="15">
        <f t="shared" si="46"/>
        <v>0</v>
      </c>
      <c r="M198" s="6" t="s">
        <v>70</v>
      </c>
      <c r="N198" s="6" t="s">
        <v>70</v>
      </c>
      <c r="O198" s="6" t="s">
        <v>70</v>
      </c>
      <c r="P198" s="6" t="s">
        <v>70</v>
      </c>
      <c r="Q198" s="6" t="s">
        <v>70</v>
      </c>
      <c r="R198" s="6" t="s">
        <v>70</v>
      </c>
      <c r="S198" s="6" t="s">
        <v>70</v>
      </c>
      <c r="T198" s="6" t="s">
        <v>70</v>
      </c>
      <c r="U198" s="17" t="s">
        <v>72</v>
      </c>
      <c r="V198" s="15">
        <f>IF(U198&gt;"a",U198,SUM(M198:U198))</f>
        <v>0</v>
      </c>
      <c r="W198" s="18">
        <f>IF(V198&gt;"a",V198,L198+V198)</f>
        <v>0</v>
      </c>
      <c r="X198" s="11"/>
    </row>
    <row r="199" spans="1:38" x14ac:dyDescent="0.2">
      <c r="A199" s="43"/>
      <c r="B199" s="21" t="str">
        <f>B198</f>
        <v xml:space="preserve"> </v>
      </c>
      <c r="C199" s="22" t="s">
        <v>70</v>
      </c>
      <c r="D199" s="22" t="s">
        <v>70</v>
      </c>
      <c r="E199" s="22" t="s">
        <v>70</v>
      </c>
      <c r="F199" s="22" t="s">
        <v>70</v>
      </c>
      <c r="G199" s="22" t="s">
        <v>70</v>
      </c>
      <c r="H199" s="22" t="s">
        <v>70</v>
      </c>
      <c r="I199" s="22" t="s">
        <v>70</v>
      </c>
      <c r="J199" s="22" t="s">
        <v>70</v>
      </c>
      <c r="K199" s="22" t="s">
        <v>70</v>
      </c>
      <c r="L199" s="23">
        <f t="shared" si="46"/>
        <v>0</v>
      </c>
      <c r="M199" s="22" t="s">
        <v>70</v>
      </c>
      <c r="N199" s="22" t="s">
        <v>70</v>
      </c>
      <c r="O199" s="22" t="s">
        <v>70</v>
      </c>
      <c r="P199" s="22" t="s">
        <v>70</v>
      </c>
      <c r="Q199" s="22" t="s">
        <v>70</v>
      </c>
      <c r="R199" s="22" t="s">
        <v>70</v>
      </c>
      <c r="S199" s="22" t="s">
        <v>70</v>
      </c>
      <c r="T199" s="22" t="s">
        <v>70</v>
      </c>
      <c r="U199" s="24" t="s">
        <v>70</v>
      </c>
      <c r="V199" s="23">
        <f>IF(U199&gt;"a",U199,SUM(M199:U199))</f>
        <v>0</v>
      </c>
      <c r="W199" s="25">
        <f>IF(V199&gt;"a",V199,L199+V199)</f>
        <v>0</v>
      </c>
      <c r="X199" s="11"/>
    </row>
    <row r="200" spans="1:38" ht="12" thickBot="1" x14ac:dyDescent="0.25">
      <c r="A200" s="44" t="s">
        <v>5</v>
      </c>
      <c r="B200" s="26" t="str">
        <f>B199</f>
        <v xml:space="preserve"> </v>
      </c>
      <c r="C200" s="26">
        <f t="shared" ref="C200:K200" si="47">MIN(C195:C199)</f>
        <v>0</v>
      </c>
      <c r="D200" s="26">
        <f t="shared" si="47"/>
        <v>0</v>
      </c>
      <c r="E200" s="26">
        <f t="shared" si="47"/>
        <v>0</v>
      </c>
      <c r="F200" s="26">
        <f t="shared" si="47"/>
        <v>0</v>
      </c>
      <c r="G200" s="26">
        <f t="shared" si="47"/>
        <v>0</v>
      </c>
      <c r="H200" s="26">
        <f t="shared" si="47"/>
        <v>0</v>
      </c>
      <c r="I200" s="26">
        <f t="shared" si="47"/>
        <v>0</v>
      </c>
      <c r="J200" s="26">
        <f t="shared" si="47"/>
        <v>0</v>
      </c>
      <c r="K200" s="26">
        <f t="shared" si="47"/>
        <v>0</v>
      </c>
      <c r="L200" s="27">
        <f t="shared" si="46"/>
        <v>0</v>
      </c>
      <c r="M200" s="26">
        <f t="shared" ref="M200:U200" si="48">MIN(M195:M199)</f>
        <v>0</v>
      </c>
      <c r="N200" s="26">
        <f t="shared" si="48"/>
        <v>0</v>
      </c>
      <c r="O200" s="26">
        <f t="shared" si="48"/>
        <v>0</v>
      </c>
      <c r="P200" s="26">
        <f t="shared" si="48"/>
        <v>0</v>
      </c>
      <c r="Q200" s="26">
        <f t="shared" si="48"/>
        <v>0</v>
      </c>
      <c r="R200" s="26">
        <f t="shared" si="48"/>
        <v>0</v>
      </c>
      <c r="S200" s="26">
        <f t="shared" si="48"/>
        <v>0</v>
      </c>
      <c r="T200" s="26">
        <f t="shared" si="48"/>
        <v>0</v>
      </c>
      <c r="U200" s="28">
        <f t="shared" si="48"/>
        <v>0</v>
      </c>
      <c r="V200" s="27">
        <f>SUM(M200:U200)</f>
        <v>0</v>
      </c>
      <c r="W200" s="29">
        <f>L200+V200</f>
        <v>0</v>
      </c>
      <c r="X200" s="11"/>
    </row>
    <row r="201" spans="1:38" ht="12.75" thickTop="1" thickBot="1" x14ac:dyDescent="0.25">
      <c r="A201" s="55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5"/>
      <c r="M201" s="19"/>
      <c r="N201" s="19"/>
      <c r="O201" s="19"/>
      <c r="P201" s="19"/>
      <c r="Q201" s="19"/>
      <c r="R201" s="19"/>
      <c r="S201" s="19"/>
      <c r="T201" s="19"/>
      <c r="U201" s="31"/>
      <c r="V201" s="15"/>
      <c r="W201" s="18"/>
      <c r="X201" s="32"/>
    </row>
    <row r="202" spans="1:38" ht="16.5" thickTop="1" x14ac:dyDescent="0.25">
      <c r="A202" s="46"/>
      <c r="B202" s="33" t="s">
        <v>1</v>
      </c>
      <c r="C202" s="34">
        <v>1</v>
      </c>
      <c r="D202" s="34">
        <v>2</v>
      </c>
      <c r="E202" s="34">
        <v>3</v>
      </c>
      <c r="F202" s="34">
        <v>4</v>
      </c>
      <c r="G202" s="34">
        <v>5</v>
      </c>
      <c r="H202" s="34">
        <v>6</v>
      </c>
      <c r="I202" s="34">
        <v>7</v>
      </c>
      <c r="J202" s="34">
        <v>8</v>
      </c>
      <c r="K202" s="34">
        <v>9</v>
      </c>
      <c r="L202" s="35" t="s">
        <v>2</v>
      </c>
      <c r="M202" s="34">
        <v>10</v>
      </c>
      <c r="N202" s="34">
        <v>11</v>
      </c>
      <c r="O202" s="34">
        <v>12</v>
      </c>
      <c r="P202" s="34">
        <v>13</v>
      </c>
      <c r="Q202" s="34">
        <v>14</v>
      </c>
      <c r="R202" s="34">
        <v>15</v>
      </c>
      <c r="S202" s="34">
        <v>16</v>
      </c>
      <c r="T202" s="34">
        <v>17</v>
      </c>
      <c r="U202" s="34">
        <v>18</v>
      </c>
      <c r="V202" s="35" t="s">
        <v>3</v>
      </c>
      <c r="W202" s="36" t="s">
        <v>4</v>
      </c>
      <c r="X202" s="11"/>
    </row>
    <row r="203" spans="1:38" x14ac:dyDescent="0.2">
      <c r="A203" s="42" t="s">
        <v>70</v>
      </c>
      <c r="B203" s="6" t="s">
        <v>70</v>
      </c>
      <c r="C203" s="6" t="s">
        <v>70</v>
      </c>
      <c r="D203" s="6" t="s">
        <v>70</v>
      </c>
      <c r="E203" s="6" t="s">
        <v>70</v>
      </c>
      <c r="F203" s="6" t="s">
        <v>70</v>
      </c>
      <c r="G203" s="6" t="s">
        <v>70</v>
      </c>
      <c r="H203" s="6" t="s">
        <v>70</v>
      </c>
      <c r="I203" s="6" t="s">
        <v>70</v>
      </c>
      <c r="J203" s="6" t="s">
        <v>70</v>
      </c>
      <c r="K203" s="6" t="s">
        <v>70</v>
      </c>
      <c r="L203" s="15">
        <f t="shared" ref="L203:L208" si="49">SUM(C203:K203)</f>
        <v>0</v>
      </c>
      <c r="M203" s="6" t="s">
        <v>70</v>
      </c>
      <c r="N203" s="6" t="s">
        <v>70</v>
      </c>
      <c r="O203" s="6" t="s">
        <v>70</v>
      </c>
      <c r="P203" s="6" t="s">
        <v>70</v>
      </c>
      <c r="Q203" s="6" t="s">
        <v>70</v>
      </c>
      <c r="R203" s="6" t="s">
        <v>70</v>
      </c>
      <c r="S203" s="6" t="s">
        <v>70</v>
      </c>
      <c r="T203" s="6" t="s">
        <v>70</v>
      </c>
      <c r="U203" s="17" t="s">
        <v>70</v>
      </c>
      <c r="V203" s="15">
        <f>IF(U203&gt;"a",U203,SUM(M203:U203))</f>
        <v>0</v>
      </c>
      <c r="W203" s="18">
        <f>IF(V203&gt;"a",V203,L203+V203)</f>
        <v>0</v>
      </c>
      <c r="X203" s="11"/>
    </row>
    <row r="204" spans="1:38" x14ac:dyDescent="0.2">
      <c r="A204" s="42" t="s">
        <v>70</v>
      </c>
      <c r="B204" s="19" t="str">
        <f>IF(B203="","",B203)</f>
        <v xml:space="preserve"> </v>
      </c>
      <c r="C204" s="6" t="s">
        <v>70</v>
      </c>
      <c r="D204" s="6" t="s">
        <v>70</v>
      </c>
      <c r="E204" s="6" t="s">
        <v>70</v>
      </c>
      <c r="F204" s="6" t="s">
        <v>70</v>
      </c>
      <c r="G204" s="6" t="s">
        <v>70</v>
      </c>
      <c r="H204" s="6" t="s">
        <v>70</v>
      </c>
      <c r="I204" s="6" t="s">
        <v>70</v>
      </c>
      <c r="J204" s="6" t="s">
        <v>70</v>
      </c>
      <c r="K204" s="17" t="s">
        <v>70</v>
      </c>
      <c r="L204" s="15">
        <f t="shared" si="49"/>
        <v>0</v>
      </c>
      <c r="M204" s="6" t="s">
        <v>70</v>
      </c>
      <c r="N204" s="6" t="s">
        <v>70</v>
      </c>
      <c r="O204" s="6" t="s">
        <v>70</v>
      </c>
      <c r="P204" s="6" t="s">
        <v>70</v>
      </c>
      <c r="Q204" s="6" t="s">
        <v>70</v>
      </c>
      <c r="R204" s="6" t="s">
        <v>70</v>
      </c>
      <c r="S204" s="6" t="s">
        <v>70</v>
      </c>
      <c r="T204" s="6" t="s">
        <v>70</v>
      </c>
      <c r="U204" s="6" t="s">
        <v>70</v>
      </c>
      <c r="V204" s="15">
        <f>IF(U204&gt;"a",U204,SUM(M204:U204))</f>
        <v>0</v>
      </c>
      <c r="W204" s="18">
        <f>IF(V204&gt;"a",V204,L204+V204)</f>
        <v>0</v>
      </c>
      <c r="X204" s="11" t="s">
        <v>4</v>
      </c>
    </row>
    <row r="205" spans="1:38" ht="12" thickBot="1" x14ac:dyDescent="0.25">
      <c r="A205" s="42" t="s">
        <v>70</v>
      </c>
      <c r="B205" s="19" t="str">
        <f>B204</f>
        <v xml:space="preserve"> </v>
      </c>
      <c r="C205" s="6" t="s">
        <v>70</v>
      </c>
      <c r="D205" s="6" t="s">
        <v>70</v>
      </c>
      <c r="E205" s="6" t="s">
        <v>70</v>
      </c>
      <c r="F205" s="6" t="s">
        <v>70</v>
      </c>
      <c r="G205" s="6" t="s">
        <v>70</v>
      </c>
      <c r="H205" s="6" t="s">
        <v>70</v>
      </c>
      <c r="I205" s="6" t="s">
        <v>70</v>
      </c>
      <c r="J205" s="6" t="s">
        <v>70</v>
      </c>
      <c r="K205" s="6" t="s">
        <v>70</v>
      </c>
      <c r="L205" s="15">
        <f t="shared" si="49"/>
        <v>0</v>
      </c>
      <c r="M205" s="6" t="s">
        <v>70</v>
      </c>
      <c r="N205" s="6" t="s">
        <v>70</v>
      </c>
      <c r="O205" s="6" t="s">
        <v>70</v>
      </c>
      <c r="P205" s="6" t="s">
        <v>70</v>
      </c>
      <c r="Q205" s="6" t="s">
        <v>70</v>
      </c>
      <c r="R205" s="6" t="s">
        <v>70</v>
      </c>
      <c r="S205" s="6" t="s">
        <v>70</v>
      </c>
      <c r="T205" s="6" t="s">
        <v>70</v>
      </c>
      <c r="U205" s="17" t="s">
        <v>70</v>
      </c>
      <c r="V205" s="15">
        <f>IF(U205&gt;"a",U205,SUM(M205:U205))</f>
        <v>0</v>
      </c>
      <c r="W205" s="18">
        <f>IF(V205&gt;"a",V205,L205+V205)</f>
        <v>0</v>
      </c>
      <c r="X205" s="20">
        <f>IF(COUNT(W203:W207)&lt;=3,"DQ",IF(COUNT(W203:W207)=4,SUM(W203:W207),SUM(W203:W207)-MAX(W203:W207)))</f>
        <v>0</v>
      </c>
    </row>
    <row r="206" spans="1:38" ht="10.5" customHeight="1" thickTop="1" x14ac:dyDescent="0.2">
      <c r="A206" s="42" t="s">
        <v>70</v>
      </c>
      <c r="B206" s="19" t="str">
        <f>B205</f>
        <v xml:space="preserve"> </v>
      </c>
      <c r="C206" s="6" t="s">
        <v>70</v>
      </c>
      <c r="D206" s="6" t="s">
        <v>70</v>
      </c>
      <c r="E206" s="6" t="s">
        <v>70</v>
      </c>
      <c r="F206" s="6" t="s">
        <v>70</v>
      </c>
      <c r="G206" s="6" t="s">
        <v>70</v>
      </c>
      <c r="H206" s="6" t="s">
        <v>70</v>
      </c>
      <c r="I206" s="6" t="s">
        <v>70</v>
      </c>
      <c r="J206" s="6" t="s">
        <v>70</v>
      </c>
      <c r="K206" s="6" t="s">
        <v>70</v>
      </c>
      <c r="L206" s="15">
        <f t="shared" si="49"/>
        <v>0</v>
      </c>
      <c r="M206" s="6" t="s">
        <v>70</v>
      </c>
      <c r="N206" s="6" t="s">
        <v>70</v>
      </c>
      <c r="O206" s="6" t="s">
        <v>70</v>
      </c>
      <c r="P206" s="6" t="s">
        <v>70</v>
      </c>
      <c r="Q206" s="6" t="s">
        <v>70</v>
      </c>
      <c r="R206" s="6" t="s">
        <v>70</v>
      </c>
      <c r="S206" s="6" t="s">
        <v>70</v>
      </c>
      <c r="T206" s="6" t="s">
        <v>70</v>
      </c>
      <c r="U206" s="17" t="s">
        <v>70</v>
      </c>
      <c r="V206" s="15">
        <f>IF(U206&gt;"a",U206,SUM(M206:U206))</f>
        <v>0</v>
      </c>
      <c r="W206" s="18">
        <f>IF(V206&gt;"a",V206,L206+V206)</f>
        <v>0</v>
      </c>
      <c r="X206" s="11"/>
    </row>
    <row r="207" spans="1:38" ht="14.25" customHeight="1" x14ac:dyDescent="0.4">
      <c r="A207" s="43" t="s">
        <v>70</v>
      </c>
      <c r="B207" s="21" t="str">
        <f>B206</f>
        <v xml:space="preserve"> </v>
      </c>
      <c r="C207" s="22" t="s">
        <v>70</v>
      </c>
      <c r="D207" s="22" t="s">
        <v>70</v>
      </c>
      <c r="E207" s="22" t="s">
        <v>70</v>
      </c>
      <c r="F207" s="22" t="s">
        <v>70</v>
      </c>
      <c r="G207" s="22" t="s">
        <v>70</v>
      </c>
      <c r="H207" s="22" t="s">
        <v>70</v>
      </c>
      <c r="I207" s="22" t="s">
        <v>70</v>
      </c>
      <c r="J207" s="22" t="s">
        <v>70</v>
      </c>
      <c r="K207" s="22" t="s">
        <v>70</v>
      </c>
      <c r="L207" s="23">
        <f t="shared" si="49"/>
        <v>0</v>
      </c>
      <c r="M207" s="22" t="s">
        <v>70</v>
      </c>
      <c r="N207" s="22" t="s">
        <v>70</v>
      </c>
      <c r="O207" s="22" t="s">
        <v>70</v>
      </c>
      <c r="P207" s="22" t="s">
        <v>70</v>
      </c>
      <c r="Q207" s="22" t="s">
        <v>70</v>
      </c>
      <c r="R207" s="22" t="s">
        <v>70</v>
      </c>
      <c r="S207" s="22" t="s">
        <v>70</v>
      </c>
      <c r="T207" s="22" t="s">
        <v>70</v>
      </c>
      <c r="U207" s="24" t="s">
        <v>70</v>
      </c>
      <c r="V207" s="23">
        <f>IF(U207&gt;"a",U207,SUM(M207:U207))</f>
        <v>0</v>
      </c>
      <c r="W207" s="25">
        <f>IF(V207&gt;"a",V207,L207+V207)</f>
        <v>0</v>
      </c>
      <c r="X207" s="11"/>
      <c r="Z207" s="148" t="str">
        <f>A4</f>
        <v>2016 TERROR INVITE</v>
      </c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</row>
    <row r="208" spans="1:38" ht="15" customHeight="1" thickBot="1" x14ac:dyDescent="0.3">
      <c r="A208" s="44" t="s">
        <v>5</v>
      </c>
      <c r="B208" s="26" t="str">
        <f>B207</f>
        <v xml:space="preserve"> </v>
      </c>
      <c r="C208" s="26">
        <f t="shared" ref="C208:K208" si="50">MIN(C203:C207)</f>
        <v>0</v>
      </c>
      <c r="D208" s="26">
        <f t="shared" si="50"/>
        <v>0</v>
      </c>
      <c r="E208" s="26">
        <f t="shared" si="50"/>
        <v>0</v>
      </c>
      <c r="F208" s="26">
        <f t="shared" si="50"/>
        <v>0</v>
      </c>
      <c r="G208" s="26">
        <f t="shared" si="50"/>
        <v>0</v>
      </c>
      <c r="H208" s="26">
        <f t="shared" si="50"/>
        <v>0</v>
      </c>
      <c r="I208" s="26">
        <f t="shared" si="50"/>
        <v>0</v>
      </c>
      <c r="J208" s="26">
        <f t="shared" si="50"/>
        <v>0</v>
      </c>
      <c r="K208" s="26">
        <f t="shared" si="50"/>
        <v>0</v>
      </c>
      <c r="L208" s="27">
        <f t="shared" si="49"/>
        <v>0</v>
      </c>
      <c r="M208" s="26">
        <f t="shared" ref="M208:U208" si="51">MIN(M203:M207)</f>
        <v>0</v>
      </c>
      <c r="N208" s="26">
        <f t="shared" si="51"/>
        <v>0</v>
      </c>
      <c r="O208" s="26">
        <f t="shared" si="51"/>
        <v>0</v>
      </c>
      <c r="P208" s="26">
        <f t="shared" si="51"/>
        <v>0</v>
      </c>
      <c r="Q208" s="26">
        <f t="shared" si="51"/>
        <v>0</v>
      </c>
      <c r="R208" s="26">
        <f t="shared" si="51"/>
        <v>0</v>
      </c>
      <c r="S208" s="26">
        <f t="shared" si="51"/>
        <v>0</v>
      </c>
      <c r="T208" s="26">
        <f t="shared" si="51"/>
        <v>0</v>
      </c>
      <c r="U208" s="28">
        <f t="shared" si="51"/>
        <v>0</v>
      </c>
      <c r="V208" s="27">
        <f>SUM(M208:U208)</f>
        <v>0</v>
      </c>
      <c r="W208" s="29">
        <f>L208+V208</f>
        <v>0</v>
      </c>
      <c r="X208" s="11"/>
      <c r="Z208" s="149" t="str">
        <f>A5</f>
        <v>WINAGAMIE GOLF COURSE 9/17/16</v>
      </c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</row>
    <row r="209" spans="1:38" ht="11.25" customHeight="1" thickTop="1" thickBot="1" x14ac:dyDescent="0.25">
      <c r="A209" s="5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5"/>
      <c r="M209" s="19"/>
      <c r="N209" s="19"/>
      <c r="O209" s="19"/>
      <c r="P209" s="19"/>
      <c r="Q209" s="19"/>
      <c r="R209" s="19"/>
      <c r="S209" s="19"/>
      <c r="T209" s="19"/>
      <c r="U209" s="31"/>
      <c r="V209" s="15"/>
      <c r="W209" s="18"/>
      <c r="X209" s="32"/>
      <c r="Z209" s="150" t="s">
        <v>27</v>
      </c>
      <c r="AA209" s="150"/>
      <c r="AB209" s="150"/>
      <c r="AC209" s="150"/>
      <c r="AD209" s="150"/>
      <c r="AE209" s="150"/>
      <c r="AF209" s="62"/>
      <c r="AG209" s="62"/>
      <c r="AH209" s="150" t="s">
        <v>28</v>
      </c>
      <c r="AI209" s="150"/>
      <c r="AJ209" s="150"/>
      <c r="AK209" s="150"/>
      <c r="AL209" s="150"/>
    </row>
    <row r="210" spans="1:38" ht="16.5" thickTop="1" x14ac:dyDescent="0.25">
      <c r="A210" s="46"/>
      <c r="B210" s="33" t="s">
        <v>1</v>
      </c>
      <c r="C210" s="34">
        <v>1</v>
      </c>
      <c r="D210" s="34">
        <v>2</v>
      </c>
      <c r="E210" s="34">
        <v>3</v>
      </c>
      <c r="F210" s="34">
        <v>4</v>
      </c>
      <c r="G210" s="34">
        <v>5</v>
      </c>
      <c r="H210" s="34">
        <v>6</v>
      </c>
      <c r="I210" s="34">
        <v>7</v>
      </c>
      <c r="J210" s="34">
        <v>8</v>
      </c>
      <c r="K210" s="34">
        <v>9</v>
      </c>
      <c r="L210" s="35" t="s">
        <v>2</v>
      </c>
      <c r="M210" s="34">
        <v>10</v>
      </c>
      <c r="N210" s="34">
        <v>11</v>
      </c>
      <c r="O210" s="34">
        <v>12</v>
      </c>
      <c r="P210" s="34">
        <v>13</v>
      </c>
      <c r="Q210" s="34">
        <v>14</v>
      </c>
      <c r="R210" s="34">
        <v>15</v>
      </c>
      <c r="S210" s="34">
        <v>16</v>
      </c>
      <c r="T210" s="34">
        <v>17</v>
      </c>
      <c r="U210" s="34">
        <v>18</v>
      </c>
      <c r="V210" s="35" t="s">
        <v>3</v>
      </c>
      <c r="W210" s="36" t="s">
        <v>4</v>
      </c>
      <c r="X210" s="11"/>
      <c r="Z210" s="63" t="s">
        <v>9</v>
      </c>
      <c r="AA210" s="64" t="s">
        <v>26</v>
      </c>
      <c r="AB210" s="65" t="s">
        <v>10</v>
      </c>
      <c r="AC210" s="65" t="s">
        <v>11</v>
      </c>
      <c r="AD210" s="63" t="s">
        <v>7</v>
      </c>
      <c r="AE210" s="65" t="s">
        <v>12</v>
      </c>
      <c r="AF210" s="66"/>
      <c r="AG210" s="62"/>
      <c r="AH210" s="67" t="s">
        <v>1</v>
      </c>
      <c r="AI210" s="65" t="s">
        <v>0</v>
      </c>
      <c r="AJ210" s="65" t="s">
        <v>25</v>
      </c>
      <c r="AK210" s="65" t="s">
        <v>15</v>
      </c>
      <c r="AL210" s="65" t="s">
        <v>8</v>
      </c>
    </row>
    <row r="211" spans="1:38" ht="9.75" customHeight="1" x14ac:dyDescent="0.2">
      <c r="A211" s="42" t="s">
        <v>70</v>
      </c>
      <c r="B211" s="6" t="s">
        <v>70</v>
      </c>
      <c r="C211" s="6" t="s">
        <v>70</v>
      </c>
      <c r="D211" s="6" t="s">
        <v>70</v>
      </c>
      <c r="E211" s="6" t="s">
        <v>70</v>
      </c>
      <c r="F211" s="6" t="s">
        <v>70</v>
      </c>
      <c r="G211" s="6" t="s">
        <v>70</v>
      </c>
      <c r="H211" s="6" t="s">
        <v>70</v>
      </c>
      <c r="I211" s="6" t="s">
        <v>70</v>
      </c>
      <c r="J211" s="6" t="s">
        <v>70</v>
      </c>
      <c r="K211" s="6" t="s">
        <v>70</v>
      </c>
      <c r="L211" s="15">
        <f t="shared" ref="L211:L216" si="52">SUM(C211:K211)</f>
        <v>0</v>
      </c>
      <c r="M211" s="6" t="s">
        <v>70</v>
      </c>
      <c r="N211" s="6" t="s">
        <v>70</v>
      </c>
      <c r="O211" s="6" t="s">
        <v>70</v>
      </c>
      <c r="P211" s="6" t="s">
        <v>70</v>
      </c>
      <c r="Q211" s="6" t="s">
        <v>70</v>
      </c>
      <c r="R211" s="6" t="s">
        <v>70</v>
      </c>
      <c r="S211" s="6" t="s">
        <v>70</v>
      </c>
      <c r="T211" s="6" t="s">
        <v>70</v>
      </c>
      <c r="U211" s="17" t="s">
        <v>70</v>
      </c>
      <c r="V211" s="15">
        <f>IF(U211&gt;"a",U211,SUM(M211:U211))</f>
        <v>0</v>
      </c>
      <c r="W211" s="18">
        <f>IF(V211&gt;"a",V211,L211+V211)</f>
        <v>0</v>
      </c>
      <c r="X211" s="11"/>
      <c r="Z211" s="61" t="str">
        <f>$B$10</f>
        <v>AE</v>
      </c>
      <c r="AA211" s="68" t="str">
        <f>$A$10</f>
        <v>O. Reichardt</v>
      </c>
      <c r="AB211" s="62">
        <f>$L$10</f>
        <v>43</v>
      </c>
      <c r="AC211" s="62">
        <f>$V$10</f>
        <v>44</v>
      </c>
      <c r="AD211" s="62">
        <f>$W$10</f>
        <v>87</v>
      </c>
      <c r="AE211" s="62">
        <f>IF(AA211="","",IF(AD211&gt;"a","",IF(AD211=AD210,AE210,COUNTA($AE$118:AE210))))</f>
        <v>1</v>
      </c>
      <c r="AF211" s="69"/>
      <c r="AG211" s="62"/>
      <c r="AH211" s="61">
        <v>9</v>
      </c>
      <c r="AI211" s="62">
        <f>$K$8</f>
        <v>3</v>
      </c>
      <c r="AJ211" s="62" t="e">
        <f>$K$219</f>
        <v>#DIV/0!</v>
      </c>
      <c r="AK211" s="62" t="e">
        <f>$K$220</f>
        <v>#DIV/0!</v>
      </c>
      <c r="AL211" s="62" t="e">
        <f>IF(AK211=AK210,AL210,COUNT($AL$210:AL210)+1)</f>
        <v>#DIV/0!</v>
      </c>
    </row>
    <row r="212" spans="1:38" ht="9.75" customHeight="1" x14ac:dyDescent="0.2">
      <c r="A212" s="42" t="s">
        <v>70</v>
      </c>
      <c r="B212" s="19" t="str">
        <f>IF(B211="","",B211)</f>
        <v xml:space="preserve"> </v>
      </c>
      <c r="C212" s="6" t="s">
        <v>70</v>
      </c>
      <c r="D212" s="6" t="s">
        <v>70</v>
      </c>
      <c r="E212" s="6" t="s">
        <v>70</v>
      </c>
      <c r="F212" s="6" t="s">
        <v>70</v>
      </c>
      <c r="G212" s="6" t="s">
        <v>70</v>
      </c>
      <c r="H212" s="6" t="s">
        <v>70</v>
      </c>
      <c r="I212" s="6" t="s">
        <v>70</v>
      </c>
      <c r="J212" s="6" t="s">
        <v>70</v>
      </c>
      <c r="K212" s="17" t="s">
        <v>70</v>
      </c>
      <c r="L212" s="15">
        <f t="shared" si="52"/>
        <v>0</v>
      </c>
      <c r="M212" s="6" t="s">
        <v>70</v>
      </c>
      <c r="N212" s="6" t="s">
        <v>70</v>
      </c>
      <c r="O212" s="6" t="s">
        <v>70</v>
      </c>
      <c r="P212" s="6" t="s">
        <v>70</v>
      </c>
      <c r="Q212" s="6" t="s">
        <v>70</v>
      </c>
      <c r="R212" s="6" t="s">
        <v>70</v>
      </c>
      <c r="S212" s="6" t="s">
        <v>70</v>
      </c>
      <c r="T212" s="6" t="s">
        <v>70</v>
      </c>
      <c r="U212" s="6" t="s">
        <v>70</v>
      </c>
      <c r="V212" s="15">
        <f>IF(U212&gt;"a",U212,SUM(M212:U212))</f>
        <v>0</v>
      </c>
      <c r="W212" s="18">
        <f>IF(V212&gt;"a",V212,L212+V212)</f>
        <v>0</v>
      </c>
      <c r="X212" s="11" t="s">
        <v>4</v>
      </c>
      <c r="Z212" s="61" t="str">
        <f>$B$11</f>
        <v>AE</v>
      </c>
      <c r="AA212" s="68" t="str">
        <f>$A$11</f>
        <v>B. Knigge</v>
      </c>
      <c r="AB212" s="62">
        <f>$L$11</f>
        <v>50</v>
      </c>
      <c r="AC212" s="62">
        <f>$V$11</f>
        <v>49</v>
      </c>
      <c r="AD212" s="62">
        <f>$W$11</f>
        <v>99</v>
      </c>
      <c r="AE212" s="62">
        <f>IF(AA212="","",IF(AD212&gt;"a","",IF(AD212=AD211,AE211,COUNTA($AE$118:AE211))))</f>
        <v>2</v>
      </c>
      <c r="AF212" s="69"/>
      <c r="AG212" s="62"/>
      <c r="AH212" s="61">
        <v>18</v>
      </c>
      <c r="AI212" s="62">
        <f>$U$8</f>
        <v>4</v>
      </c>
      <c r="AJ212" s="62" t="e">
        <f>$U$219</f>
        <v>#DIV/0!</v>
      </c>
      <c r="AK212" s="62" t="e">
        <f>$U$220</f>
        <v>#DIV/0!</v>
      </c>
      <c r="AL212" s="62" t="e">
        <f>IF(AK212=AK211,AL211,COUNT($AL$210:AL211)+1)</f>
        <v>#DIV/0!</v>
      </c>
    </row>
    <row r="213" spans="1:38" ht="9.75" customHeight="1" thickBot="1" x14ac:dyDescent="0.25">
      <c r="A213" s="42" t="s">
        <v>70</v>
      </c>
      <c r="B213" s="19" t="str">
        <f>B212</f>
        <v xml:space="preserve"> </v>
      </c>
      <c r="C213" s="6" t="s">
        <v>70</v>
      </c>
      <c r="D213" s="6" t="s">
        <v>70</v>
      </c>
      <c r="E213" s="6" t="s">
        <v>70</v>
      </c>
      <c r="F213" s="6" t="s">
        <v>70</v>
      </c>
      <c r="G213" s="6" t="s">
        <v>70</v>
      </c>
      <c r="H213" s="6" t="s">
        <v>70</v>
      </c>
      <c r="I213" s="6" t="s">
        <v>70</v>
      </c>
      <c r="J213" s="6" t="s">
        <v>70</v>
      </c>
      <c r="K213" s="6" t="s">
        <v>70</v>
      </c>
      <c r="L213" s="15">
        <f t="shared" si="52"/>
        <v>0</v>
      </c>
      <c r="M213" s="6" t="s">
        <v>70</v>
      </c>
      <c r="N213" s="6" t="s">
        <v>70</v>
      </c>
      <c r="O213" s="6" t="s">
        <v>70</v>
      </c>
      <c r="P213" s="6" t="s">
        <v>70</v>
      </c>
      <c r="Q213" s="6" t="s">
        <v>70</v>
      </c>
      <c r="R213" s="6" t="s">
        <v>70</v>
      </c>
      <c r="S213" s="6" t="s">
        <v>70</v>
      </c>
      <c r="T213" s="6" t="s">
        <v>70</v>
      </c>
      <c r="U213" s="17" t="s">
        <v>70</v>
      </c>
      <c r="V213" s="15">
        <f>IF(U213&gt;"a",U213,SUM(M213:U213))</f>
        <v>0</v>
      </c>
      <c r="W213" s="18">
        <f>IF(V213&gt;"a",V213,L213+V213)</f>
        <v>0</v>
      </c>
      <c r="X213" s="20">
        <f>IF(COUNT(W211:W215)&lt;=3,"DQ",IF(COUNT(W211:W215)=4,SUM(W211:W215),SUM(W211:W215)-MAX(W211:W215)))</f>
        <v>0</v>
      </c>
      <c r="Z213" s="61" t="str">
        <f>$B$12</f>
        <v>AE</v>
      </c>
      <c r="AA213" s="68" t="str">
        <f>$A$12</f>
        <v>C. Boldt</v>
      </c>
      <c r="AB213" s="62">
        <f>$L$12</f>
        <v>48</v>
      </c>
      <c r="AC213" s="62">
        <f>$V$12</f>
        <v>51</v>
      </c>
      <c r="AD213" s="62">
        <f>$W$12</f>
        <v>99</v>
      </c>
      <c r="AE213" s="62">
        <f>IF(AA213="","",IF(AD213&gt;"a","",IF(AD213=AD212,AE212,COUNTA($AE$118:AE212))))</f>
        <v>2</v>
      </c>
      <c r="AF213" s="69"/>
      <c r="AG213" s="62"/>
      <c r="AH213" s="61">
        <v>8</v>
      </c>
      <c r="AI213" s="62">
        <f>$J$8</f>
        <v>5</v>
      </c>
      <c r="AJ213" s="62" t="e">
        <f>$J$219</f>
        <v>#DIV/0!</v>
      </c>
      <c r="AK213" s="62" t="e">
        <f>$J$220</f>
        <v>#DIV/0!</v>
      </c>
      <c r="AL213" s="62" t="e">
        <f>IF(AK213=AK212,AL212,COUNT($AL$210:AL212)+1)</f>
        <v>#DIV/0!</v>
      </c>
    </row>
    <row r="214" spans="1:38" ht="9.75" customHeight="1" thickTop="1" x14ac:dyDescent="0.2">
      <c r="A214" s="42" t="s">
        <v>72</v>
      </c>
      <c r="B214" s="19" t="str">
        <f>B213</f>
        <v xml:space="preserve"> </v>
      </c>
      <c r="C214" s="6" t="s">
        <v>70</v>
      </c>
      <c r="D214" s="6" t="s">
        <v>70</v>
      </c>
      <c r="E214" s="6" t="s">
        <v>70</v>
      </c>
      <c r="F214" s="6" t="s">
        <v>70</v>
      </c>
      <c r="G214" s="6" t="s">
        <v>70</v>
      </c>
      <c r="H214" s="6" t="s">
        <v>70</v>
      </c>
      <c r="I214" s="6" t="s">
        <v>70</v>
      </c>
      <c r="J214" s="6" t="s">
        <v>70</v>
      </c>
      <c r="K214" s="6" t="s">
        <v>70</v>
      </c>
      <c r="L214" s="15">
        <f t="shared" si="52"/>
        <v>0</v>
      </c>
      <c r="M214" s="6" t="s">
        <v>70</v>
      </c>
      <c r="N214" s="6" t="s">
        <v>70</v>
      </c>
      <c r="O214" s="6" t="s">
        <v>70</v>
      </c>
      <c r="P214" s="6" t="s">
        <v>70</v>
      </c>
      <c r="Q214" s="6" t="s">
        <v>70</v>
      </c>
      <c r="R214" s="6" t="s">
        <v>70</v>
      </c>
      <c r="S214" s="6" t="s">
        <v>70</v>
      </c>
      <c r="T214" s="6" t="s">
        <v>70</v>
      </c>
      <c r="U214" s="17" t="s">
        <v>70</v>
      </c>
      <c r="V214" s="15">
        <f>IF(U214&gt;"a",U214,SUM(M214:U214))</f>
        <v>0</v>
      </c>
      <c r="W214" s="18">
        <f>IF(V214&gt;"a",V214,L214+V214)</f>
        <v>0</v>
      </c>
      <c r="X214" s="11"/>
      <c r="Z214" s="61" t="str">
        <f>$B$13</f>
        <v>AE</v>
      </c>
      <c r="AA214" s="68" t="str">
        <f>$A$13</f>
        <v>S. Sanford</v>
      </c>
      <c r="AB214" s="62">
        <f>$L$13</f>
        <v>58</v>
      </c>
      <c r="AC214" s="62">
        <f>$V$13</f>
        <v>50</v>
      </c>
      <c r="AD214" s="62">
        <f>$W$13</f>
        <v>108</v>
      </c>
      <c r="AE214" s="62">
        <f>IF(AA214="","",IF(AD214&gt;"a","",IF(AD214=AD213,AE213,COUNTA($AE$118:AE213))))</f>
        <v>4</v>
      </c>
      <c r="AF214" s="69"/>
      <c r="AG214" s="62"/>
      <c r="AH214" s="61">
        <v>17</v>
      </c>
      <c r="AI214" s="62">
        <f>$T$8</f>
        <v>3</v>
      </c>
      <c r="AJ214" s="62" t="e">
        <f>$T$219</f>
        <v>#DIV/0!</v>
      </c>
      <c r="AK214" s="62" t="e">
        <f>$T$220</f>
        <v>#DIV/0!</v>
      </c>
      <c r="AL214" s="62" t="e">
        <f>IF(AK214=AK213,AL213,COUNT($AL$210:AL213)+1)</f>
        <v>#DIV/0!</v>
      </c>
    </row>
    <row r="215" spans="1:38" ht="9.75" customHeight="1" x14ac:dyDescent="0.2">
      <c r="A215" s="43" t="s">
        <v>70</v>
      </c>
      <c r="B215" s="21" t="str">
        <f>B214</f>
        <v xml:space="preserve"> </v>
      </c>
      <c r="C215" s="22" t="s">
        <v>70</v>
      </c>
      <c r="D215" s="22" t="s">
        <v>70</v>
      </c>
      <c r="E215" s="22" t="s">
        <v>70</v>
      </c>
      <c r="F215" s="22" t="s">
        <v>70</v>
      </c>
      <c r="G215" s="22" t="s">
        <v>70</v>
      </c>
      <c r="H215" s="22" t="s">
        <v>70</v>
      </c>
      <c r="I215" s="22" t="s">
        <v>70</v>
      </c>
      <c r="J215" s="22" t="s">
        <v>70</v>
      </c>
      <c r="K215" s="22" t="s">
        <v>70</v>
      </c>
      <c r="L215" s="23">
        <f t="shared" si="52"/>
        <v>0</v>
      </c>
      <c r="M215" s="22" t="s">
        <v>70</v>
      </c>
      <c r="N215" s="22" t="s">
        <v>70</v>
      </c>
      <c r="O215" s="22" t="s">
        <v>70</v>
      </c>
      <c r="P215" s="22" t="s">
        <v>70</v>
      </c>
      <c r="Q215" s="22" t="s">
        <v>70</v>
      </c>
      <c r="R215" s="22" t="s">
        <v>70</v>
      </c>
      <c r="S215" s="22" t="s">
        <v>70</v>
      </c>
      <c r="T215" s="22" t="s">
        <v>70</v>
      </c>
      <c r="U215" s="24" t="s">
        <v>70</v>
      </c>
      <c r="V215" s="23">
        <f>IF(U215&gt;"a",U215,SUM(M215:U215))</f>
        <v>0</v>
      </c>
      <c r="W215" s="25">
        <f>IF(V215&gt;"a",V215,L215+V215)</f>
        <v>0</v>
      </c>
      <c r="X215" s="11"/>
      <c r="Z215" s="61" t="str">
        <f>$B$14</f>
        <v>AE</v>
      </c>
      <c r="AA215" s="68" t="str">
        <f>$A$14</f>
        <v>A. Anderson</v>
      </c>
      <c r="AB215" s="62">
        <f>$L$14</f>
        <v>49</v>
      </c>
      <c r="AC215" s="62">
        <f>$V$14</f>
        <v>48</v>
      </c>
      <c r="AD215" s="62">
        <f>$W$14</f>
        <v>97</v>
      </c>
      <c r="AE215" s="62">
        <f>IF(AA215="","",IF(AD215&gt;"a","",IF(AD215=AD214,AE214,COUNTA($AE$118:AE214))))</f>
        <v>5</v>
      </c>
      <c r="AF215" s="69"/>
      <c r="AG215" s="62"/>
      <c r="AH215" s="61">
        <v>7</v>
      </c>
      <c r="AI215" s="62">
        <f>$I$8</f>
        <v>4</v>
      </c>
      <c r="AJ215" s="62" t="e">
        <f>$I$219</f>
        <v>#DIV/0!</v>
      </c>
      <c r="AK215" s="62" t="e">
        <f>$I$220</f>
        <v>#DIV/0!</v>
      </c>
      <c r="AL215" s="62" t="e">
        <f>IF(AK215=AK214,AL214,COUNT($AL$210:AL214)+1)</f>
        <v>#DIV/0!</v>
      </c>
    </row>
    <row r="216" spans="1:38" ht="9.75" customHeight="1" thickBot="1" x14ac:dyDescent="0.25">
      <c r="A216" s="44" t="s">
        <v>5</v>
      </c>
      <c r="B216" s="26" t="str">
        <f>B215</f>
        <v xml:space="preserve"> </v>
      </c>
      <c r="C216" s="26">
        <f t="shared" ref="C216:K216" si="53">MIN(C211:C215)</f>
        <v>0</v>
      </c>
      <c r="D216" s="26">
        <f t="shared" si="53"/>
        <v>0</v>
      </c>
      <c r="E216" s="26">
        <f t="shared" si="53"/>
        <v>0</v>
      </c>
      <c r="F216" s="26">
        <f t="shared" si="53"/>
        <v>0</v>
      </c>
      <c r="G216" s="26">
        <f t="shared" si="53"/>
        <v>0</v>
      </c>
      <c r="H216" s="26">
        <f t="shared" si="53"/>
        <v>0</v>
      </c>
      <c r="I216" s="26">
        <f t="shared" si="53"/>
        <v>0</v>
      </c>
      <c r="J216" s="26">
        <f t="shared" si="53"/>
        <v>0</v>
      </c>
      <c r="K216" s="26">
        <f t="shared" si="53"/>
        <v>0</v>
      </c>
      <c r="L216" s="27">
        <f t="shared" si="52"/>
        <v>0</v>
      </c>
      <c r="M216" s="26">
        <f t="shared" ref="M216:U216" si="54">MIN(M211:M215)</f>
        <v>0</v>
      </c>
      <c r="N216" s="26">
        <f t="shared" si="54"/>
        <v>0</v>
      </c>
      <c r="O216" s="26">
        <f t="shared" si="54"/>
        <v>0</v>
      </c>
      <c r="P216" s="26">
        <f t="shared" si="54"/>
        <v>0</v>
      </c>
      <c r="Q216" s="26">
        <f t="shared" si="54"/>
        <v>0</v>
      </c>
      <c r="R216" s="26">
        <f t="shared" si="54"/>
        <v>0</v>
      </c>
      <c r="S216" s="26">
        <f t="shared" si="54"/>
        <v>0</v>
      </c>
      <c r="T216" s="26">
        <f t="shared" si="54"/>
        <v>0</v>
      </c>
      <c r="U216" s="28">
        <f t="shared" si="54"/>
        <v>0</v>
      </c>
      <c r="V216" s="27">
        <f>SUM(M216:U216)</f>
        <v>0</v>
      </c>
      <c r="W216" s="29">
        <f>L216+V216</f>
        <v>0</v>
      </c>
      <c r="X216" s="11"/>
      <c r="Z216" s="61" t="e">
        <f>#REF!</f>
        <v>#REF!</v>
      </c>
      <c r="AA216" s="68" t="e">
        <f>#REF!</f>
        <v>#REF!</v>
      </c>
      <c r="AB216" s="62" t="e">
        <f>#REF!</f>
        <v>#REF!</v>
      </c>
      <c r="AC216" s="62" t="e">
        <f>#REF!</f>
        <v>#REF!</v>
      </c>
      <c r="AD216" s="62" t="e">
        <f>#REF!</f>
        <v>#REF!</v>
      </c>
      <c r="AE216" s="62" t="e">
        <f>IF(AA216="","",IF(AD216&gt;"a","",IF(AD216=AD215,AE215,COUNTA($AE$118:AE215))))</f>
        <v>#REF!</v>
      </c>
      <c r="AF216" s="69"/>
      <c r="AG216" s="62"/>
      <c r="AH216" s="61">
        <v>16</v>
      </c>
      <c r="AI216" s="62">
        <f>$S$8</f>
        <v>4</v>
      </c>
      <c r="AJ216" s="62" t="e">
        <f>$S$219</f>
        <v>#DIV/0!</v>
      </c>
      <c r="AK216" s="62" t="e">
        <f>$S$220</f>
        <v>#DIV/0!</v>
      </c>
      <c r="AL216" s="62" t="e">
        <f>IF(AK216=AK215,AL215,COUNT($AL$210:AL215)+1)</f>
        <v>#DIV/0!</v>
      </c>
    </row>
    <row r="217" spans="1:38" ht="9.75" customHeight="1" thickTop="1" x14ac:dyDescent="0.2">
      <c r="A217" s="30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15"/>
      <c r="M217" s="6"/>
      <c r="N217" s="6"/>
      <c r="O217" s="6"/>
      <c r="P217" s="6"/>
      <c r="Q217" s="6"/>
      <c r="R217" s="6"/>
      <c r="S217" s="6"/>
      <c r="T217" s="6"/>
      <c r="U217" s="6"/>
      <c r="V217" s="15"/>
      <c r="W217" s="18"/>
      <c r="X217" s="32"/>
      <c r="Z217" s="61" t="e">
        <f>#REF!</f>
        <v>#REF!</v>
      </c>
      <c r="AA217" s="68" t="str">
        <f>$A$18</f>
        <v>S. Plankey</v>
      </c>
      <c r="AB217" s="62">
        <f>$L$18</f>
        <v>40</v>
      </c>
      <c r="AC217" s="62">
        <f>$V$18</f>
        <v>42</v>
      </c>
      <c r="AD217" s="62">
        <f>$W$18</f>
        <v>82</v>
      </c>
      <c r="AE217" s="62" t="e">
        <f>IF(AA217="","",IF(AD217&gt;"a","",IF(AD217=AD216,AE216,COUNTA($AE$118:AE216))))</f>
        <v>#REF!</v>
      </c>
      <c r="AF217" s="69"/>
      <c r="AG217" s="62"/>
      <c r="AH217" s="61">
        <v>15</v>
      </c>
      <c r="AI217" s="62">
        <f>$R$8</f>
        <v>4</v>
      </c>
      <c r="AJ217" s="62" t="e">
        <f>$R$219</f>
        <v>#DIV/0!</v>
      </c>
      <c r="AK217" s="62" t="e">
        <f>$R$220</f>
        <v>#DIV/0!</v>
      </c>
      <c r="AL217" s="62" t="e">
        <f>IF(AK217=AK216,AL216,COUNT($AL$210:AL216)+1)</f>
        <v>#DIV/0!</v>
      </c>
    </row>
    <row r="218" spans="1:38" ht="9.75" customHeight="1" x14ac:dyDescent="0.2">
      <c r="A218" s="1"/>
      <c r="B218" s="13" t="s">
        <v>1</v>
      </c>
      <c r="C218" s="14">
        <v>1</v>
      </c>
      <c r="D218" s="14">
        <v>2</v>
      </c>
      <c r="E218" s="14">
        <v>3</v>
      </c>
      <c r="F218" s="14">
        <v>4</v>
      </c>
      <c r="G218" s="14">
        <v>5</v>
      </c>
      <c r="H218" s="14">
        <v>6</v>
      </c>
      <c r="I218" s="14">
        <v>7</v>
      </c>
      <c r="J218" s="14">
        <v>8</v>
      </c>
      <c r="K218" s="14">
        <v>9</v>
      </c>
      <c r="L218" s="15"/>
      <c r="M218" s="14">
        <v>10</v>
      </c>
      <c r="N218" s="14">
        <v>11</v>
      </c>
      <c r="O218" s="14">
        <v>12</v>
      </c>
      <c r="P218" s="14">
        <v>13</v>
      </c>
      <c r="Q218" s="14">
        <v>14</v>
      </c>
      <c r="R218" s="14">
        <v>15</v>
      </c>
      <c r="S218" s="14">
        <v>16</v>
      </c>
      <c r="T218" s="14">
        <v>17</v>
      </c>
      <c r="U218" s="14">
        <v>18</v>
      </c>
      <c r="Z218" s="61" t="e">
        <f>#REF!</f>
        <v>#REF!</v>
      </c>
      <c r="AA218" s="68" t="str">
        <f>$A$19</f>
        <v>C. Allaback</v>
      </c>
      <c r="AB218" s="62">
        <f>$L$19</f>
        <v>50</v>
      </c>
      <c r="AC218" s="62">
        <f>$V$19</f>
        <v>45</v>
      </c>
      <c r="AD218" s="62">
        <f>$W$19</f>
        <v>95</v>
      </c>
      <c r="AE218" s="62">
        <f>IF(AA218="","",IF(AD218&gt;"a","",IF(AD218=AD217,AE217,COUNTA($AE$118:AE217))))</f>
        <v>8</v>
      </c>
      <c r="AF218" s="69"/>
      <c r="AG218" s="62"/>
      <c r="AH218" s="59">
        <v>6</v>
      </c>
      <c r="AI218" s="70">
        <f>$H$8</f>
        <v>4</v>
      </c>
      <c r="AJ218" s="70" t="e">
        <f>$H$219</f>
        <v>#DIV/0!</v>
      </c>
      <c r="AK218" s="70" t="e">
        <f>$H$220</f>
        <v>#DIV/0!</v>
      </c>
      <c r="AL218" s="62" t="e">
        <f>IF(AK218=AK217,AL217,COUNT($AL$210:AL217)+1)</f>
        <v>#DIV/0!</v>
      </c>
    </row>
    <row r="219" spans="1:38" ht="9.75" customHeight="1" x14ac:dyDescent="0.2">
      <c r="A219" s="1" t="s">
        <v>22</v>
      </c>
      <c r="B219" s="1"/>
      <c r="C219" s="56" t="e">
        <f>AVERAGE(C211:C215,C203:C207,C195:C199,C187:C191,C179:C183,C171:C175,C163:C167,C155:C159,C147:C151,C139:C143,C131:C135,C123:C127,C115:C119,C106:C110,C98:C102,C90:C94,C82:C86,C74:C78,C66:C70,C66,C58:C62,C50:C54,C42:C46,C34:C38,C26:C30,C18:C22,C10:C14)</f>
        <v>#DIV/0!</v>
      </c>
      <c r="D219" s="56" t="e">
        <f>AVERAGE(D211:D215,D203:D207,D195:D199,D187:D191,D179:D183,D171:D175,D163:D167,D155:D159,D147:D151,D139:D143,D131:D135,D123:D127,D115:D119,D106:D110,D98:D102,D90:D94,D82:D86,D74:D78,D66:D70,D66,D58:D62,D50:D54,D42:D46,D34:D38,D26:D30,D18:D22,D10:D14)</f>
        <v>#DIV/0!</v>
      </c>
      <c r="E219" s="56" t="e">
        <f t="shared" ref="E219:U219" si="55">AVERAGE(E211:E215,E203:E207,E195:E199,E187:E191,E179:E183,E171:E175,E163:E167,E155:E159,E147:E151,E139:E143,E131:E135,E123:E127,E115:E119,E106:E110,E98:E102,E90:E94,E82:E86,E74:E78,E66:E70,E66,E58:E62,E50:E54,E42:E46,E34:E38,E26:E30,E18:E22,E10:E14)</f>
        <v>#DIV/0!</v>
      </c>
      <c r="F219" s="56" t="e">
        <f t="shared" si="55"/>
        <v>#DIV/0!</v>
      </c>
      <c r="G219" s="56" t="e">
        <f t="shared" si="55"/>
        <v>#DIV/0!</v>
      </c>
      <c r="H219" s="56" t="e">
        <f t="shared" si="55"/>
        <v>#DIV/0!</v>
      </c>
      <c r="I219" s="56" t="e">
        <f t="shared" si="55"/>
        <v>#DIV/0!</v>
      </c>
      <c r="J219" s="56" t="e">
        <f t="shared" si="55"/>
        <v>#DIV/0!</v>
      </c>
      <c r="K219" s="56" t="e">
        <f t="shared" si="55"/>
        <v>#DIV/0!</v>
      </c>
      <c r="L219" s="56">
        <f t="shared" si="55"/>
        <v>45.273504273504273</v>
      </c>
      <c r="M219" s="56" t="e">
        <f t="shared" si="55"/>
        <v>#DIV/0!</v>
      </c>
      <c r="N219" s="56" t="e">
        <f t="shared" si="55"/>
        <v>#DIV/0!</v>
      </c>
      <c r="O219" s="56" t="e">
        <f t="shared" si="55"/>
        <v>#DIV/0!</v>
      </c>
      <c r="P219" s="56" t="e">
        <f t="shared" si="55"/>
        <v>#DIV/0!</v>
      </c>
      <c r="Q219" s="56" t="e">
        <f t="shared" si="55"/>
        <v>#DIV/0!</v>
      </c>
      <c r="R219" s="56" t="e">
        <f t="shared" si="55"/>
        <v>#DIV/0!</v>
      </c>
      <c r="S219" s="56" t="e">
        <f t="shared" si="55"/>
        <v>#DIV/0!</v>
      </c>
      <c r="T219" s="56" t="e">
        <f t="shared" si="55"/>
        <v>#DIV/0!</v>
      </c>
      <c r="U219" s="56" t="e">
        <f t="shared" si="55"/>
        <v>#DIV/0!</v>
      </c>
      <c r="V219" s="37"/>
      <c r="W219" s="1"/>
      <c r="Z219" s="61" t="e">
        <f>#REF!</f>
        <v>#REF!</v>
      </c>
      <c r="AA219" s="68" t="str">
        <f>$A$20</f>
        <v>A. Olson</v>
      </c>
      <c r="AB219" s="62">
        <f>$L$20</f>
        <v>49</v>
      </c>
      <c r="AC219" s="62">
        <f>$V$20</f>
        <v>48</v>
      </c>
      <c r="AD219" s="62">
        <f>$W$20</f>
        <v>97</v>
      </c>
      <c r="AE219" s="62">
        <f>IF(AA219="","",IF(AD219&gt;"a","",IF(AD219=AD218,AE218,COUNTA($AE$118:AE218))))</f>
        <v>9</v>
      </c>
      <c r="AF219" s="69"/>
      <c r="AG219" s="62"/>
      <c r="AH219" s="61">
        <v>5</v>
      </c>
      <c r="AI219" s="62">
        <f>$G$8</f>
        <v>4</v>
      </c>
      <c r="AJ219" s="62" t="e">
        <f>$G$219</f>
        <v>#DIV/0!</v>
      </c>
      <c r="AK219" s="62" t="e">
        <f>$G$220</f>
        <v>#DIV/0!</v>
      </c>
      <c r="AL219" s="62" t="e">
        <f>IF(AK219=AK218,AL218,COUNT($AL$210:AL218)+1)</f>
        <v>#DIV/0!</v>
      </c>
    </row>
    <row r="220" spans="1:38" ht="9.75" customHeight="1" x14ac:dyDescent="0.2">
      <c r="A220" s="1" t="s">
        <v>24</v>
      </c>
      <c r="B220" s="1"/>
      <c r="C220" s="56" t="e">
        <f t="shared" ref="C220:K220" si="56">C219-C8</f>
        <v>#DIV/0!</v>
      </c>
      <c r="D220" s="56" t="e">
        <f t="shared" si="56"/>
        <v>#DIV/0!</v>
      </c>
      <c r="E220" s="56" t="e">
        <f t="shared" si="56"/>
        <v>#DIV/0!</v>
      </c>
      <c r="F220" s="56" t="e">
        <f t="shared" si="56"/>
        <v>#DIV/0!</v>
      </c>
      <c r="G220" s="56" t="e">
        <f t="shared" si="56"/>
        <v>#DIV/0!</v>
      </c>
      <c r="H220" s="56" t="e">
        <f t="shared" si="56"/>
        <v>#DIV/0!</v>
      </c>
      <c r="I220" s="56" t="e">
        <f t="shared" si="56"/>
        <v>#DIV/0!</v>
      </c>
      <c r="J220" s="56" t="e">
        <f t="shared" si="56"/>
        <v>#DIV/0!</v>
      </c>
      <c r="K220" s="56" t="e">
        <f t="shared" si="56"/>
        <v>#DIV/0!</v>
      </c>
      <c r="L220" s="56"/>
      <c r="M220" s="56" t="e">
        <f t="shared" ref="M220:U220" si="57">M219-M8</f>
        <v>#DIV/0!</v>
      </c>
      <c r="N220" s="56" t="e">
        <f t="shared" si="57"/>
        <v>#DIV/0!</v>
      </c>
      <c r="O220" s="56" t="e">
        <f t="shared" si="57"/>
        <v>#DIV/0!</v>
      </c>
      <c r="P220" s="56" t="e">
        <f t="shared" si="57"/>
        <v>#DIV/0!</v>
      </c>
      <c r="Q220" s="56" t="e">
        <f t="shared" si="57"/>
        <v>#DIV/0!</v>
      </c>
      <c r="R220" s="56" t="e">
        <f t="shared" si="57"/>
        <v>#DIV/0!</v>
      </c>
      <c r="S220" s="56" t="e">
        <f t="shared" si="57"/>
        <v>#DIV/0!</v>
      </c>
      <c r="T220" s="56" t="e">
        <f t="shared" si="57"/>
        <v>#DIV/0!</v>
      </c>
      <c r="U220" s="56" t="e">
        <f t="shared" si="57"/>
        <v>#DIV/0!</v>
      </c>
      <c r="V220" s="37"/>
      <c r="W220" s="1"/>
      <c r="Z220" s="61" t="e">
        <f>#REF!</f>
        <v>#REF!</v>
      </c>
      <c r="AA220" s="68" t="str">
        <f>$A$22</f>
        <v>L. Tierney</v>
      </c>
      <c r="AB220" s="62">
        <f>$L$22</f>
        <v>54</v>
      </c>
      <c r="AC220" s="62">
        <f>$V$22</f>
        <v>58</v>
      </c>
      <c r="AD220" s="62">
        <f>$W$22</f>
        <v>112</v>
      </c>
      <c r="AE220" s="62">
        <f>IF(AA220="","",IF(AD220&gt;"a","",IF(AD220=AD219,AE219,COUNTA($AE$118:AE219))))</f>
        <v>10</v>
      </c>
      <c r="AF220" s="69"/>
      <c r="AG220" s="62"/>
      <c r="AH220" s="61">
        <v>14</v>
      </c>
      <c r="AI220" s="62">
        <f>$Q$8</f>
        <v>5</v>
      </c>
      <c r="AJ220" s="62" t="e">
        <f>$Q$219</f>
        <v>#DIV/0!</v>
      </c>
      <c r="AK220" s="62" t="e">
        <f>$Q$220</f>
        <v>#DIV/0!</v>
      </c>
      <c r="AL220" s="62" t="e">
        <f>IF(AK220=AK219,AL219,COUNT($AL$210:AL219)+1)</f>
        <v>#DIV/0!</v>
      </c>
    </row>
    <row r="221" spans="1:38" ht="9.75" customHeight="1" x14ac:dyDescent="0.2">
      <c r="V221" s="37"/>
      <c r="W221" s="1"/>
      <c r="Z221" s="61" t="str">
        <f>$B$26</f>
        <v>AW</v>
      </c>
      <c r="AA221" s="68" t="str">
        <f>$A$26</f>
        <v>S. Hiltgen</v>
      </c>
      <c r="AB221" s="62">
        <f>$L$26</f>
        <v>44</v>
      </c>
      <c r="AC221" s="62">
        <f>$V$26</f>
        <v>49</v>
      </c>
      <c r="AD221" s="62">
        <f>$W$26</f>
        <v>93</v>
      </c>
      <c r="AE221" s="62">
        <f>IF(AA221="","",IF(AD221&gt;"a","",IF(AD221=AD220,AE220,COUNTA($AE$118:AE220))))</f>
        <v>11</v>
      </c>
      <c r="AF221" s="69"/>
      <c r="AG221" s="62"/>
      <c r="AH221" s="61">
        <v>13</v>
      </c>
      <c r="AI221" s="62">
        <f>$P$8</f>
        <v>3</v>
      </c>
      <c r="AJ221" s="62" t="e">
        <f>$P$219</f>
        <v>#DIV/0!</v>
      </c>
      <c r="AK221" s="62" t="e">
        <f>$P$220</f>
        <v>#DIV/0!</v>
      </c>
      <c r="AL221" s="62" t="e">
        <f>IF(AK221=AK220,AL220,COUNT($AL$210:AL220)+1)</f>
        <v>#DIV/0!</v>
      </c>
    </row>
    <row r="222" spans="1:38" ht="9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1" t="str">
        <f>$B$26</f>
        <v>AW</v>
      </c>
      <c r="AA222" s="68" t="str">
        <f>$A$27</f>
        <v>N. Kuberra</v>
      </c>
      <c r="AB222" s="62">
        <f>$L$27</f>
        <v>59</v>
      </c>
      <c r="AC222" s="62">
        <f>$V$27</f>
        <v>51</v>
      </c>
      <c r="AD222" s="62">
        <f>$W$27</f>
        <v>110</v>
      </c>
      <c r="AE222" s="62">
        <f>IF(AA222="","",IF(AD222&gt;"a","",IF(AD222=AD221,AE221,COUNTA($AE$118:AE221))))</f>
        <v>12</v>
      </c>
      <c r="AF222" s="69"/>
      <c r="AG222" s="62"/>
      <c r="AH222" s="61">
        <v>4</v>
      </c>
      <c r="AI222" s="62">
        <f>$F$8</f>
        <v>4</v>
      </c>
      <c r="AJ222" s="62" t="e">
        <f>$F$219</f>
        <v>#DIV/0!</v>
      </c>
      <c r="AK222" s="62" t="e">
        <f>$F$220</f>
        <v>#DIV/0!</v>
      </c>
      <c r="AL222" s="62" t="e">
        <f>IF(AK222=AK221,AL221,COUNT($AL$210:AL221)+1)</f>
        <v>#DIV/0!</v>
      </c>
    </row>
    <row r="223" spans="1:38" ht="9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1" t="str">
        <f>$B$26</f>
        <v>AW</v>
      </c>
      <c r="AA223" s="68" t="str">
        <f>$A$28</f>
        <v>M. Rudolf</v>
      </c>
      <c r="AB223" s="62">
        <f>$L$28</f>
        <v>61</v>
      </c>
      <c r="AC223" s="62">
        <f>$V$28</f>
        <v>55</v>
      </c>
      <c r="AD223" s="62">
        <f>$W$28</f>
        <v>116</v>
      </c>
      <c r="AE223" s="62">
        <f>IF(AA223="","",IF(AD223&gt;"a","",IF(AD223=AD222,AE222,COUNTA($AE$118:AE222))))</f>
        <v>13</v>
      </c>
      <c r="AF223" s="69"/>
      <c r="AG223" s="62"/>
      <c r="AH223" s="61">
        <v>3</v>
      </c>
      <c r="AI223" s="62">
        <f>$E$8</f>
        <v>4</v>
      </c>
      <c r="AJ223" s="62" t="e">
        <f>$E$219</f>
        <v>#DIV/0!</v>
      </c>
      <c r="AK223" s="62" t="e">
        <f>$E$220</f>
        <v>#DIV/0!</v>
      </c>
      <c r="AL223" s="62" t="e">
        <f>IF(AK223=AK222,AL222,COUNT($AL$210:AL222)+1)</f>
        <v>#DIV/0!</v>
      </c>
    </row>
    <row r="224" spans="1:38" ht="9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1" t="str">
        <f>$B$26</f>
        <v>AW</v>
      </c>
      <c r="AA224" s="68" t="str">
        <f>$A$29</f>
        <v>B. Bernard</v>
      </c>
      <c r="AB224" s="62">
        <f>$L$29</f>
        <v>65</v>
      </c>
      <c r="AC224" s="62">
        <f>$V$29</f>
        <v>58</v>
      </c>
      <c r="AD224" s="62">
        <f>$W$29</f>
        <v>123</v>
      </c>
      <c r="AE224" s="62">
        <f>IF(AA224="","",IF(AD224&gt;"a","",IF(AD224=AD223,AE223,COUNTA($AE$118:AE223))))</f>
        <v>14</v>
      </c>
      <c r="AF224" s="69"/>
      <c r="AG224" s="62"/>
      <c r="AH224" s="61">
        <v>12</v>
      </c>
      <c r="AI224" s="62">
        <f>$O$8</f>
        <v>5</v>
      </c>
      <c r="AJ224" s="62" t="e">
        <f>$O$219</f>
        <v>#DIV/0!</v>
      </c>
      <c r="AK224" s="62" t="e">
        <f>$O$220</f>
        <v>#DIV/0!</v>
      </c>
      <c r="AL224" s="62" t="e">
        <f>IF(AK224=AK223,AL223,COUNT($AL$210:AL223)+1)</f>
        <v>#DIV/0!</v>
      </c>
    </row>
    <row r="225" spans="1:38" ht="9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1" t="str">
        <f>$B$26</f>
        <v>AW</v>
      </c>
      <c r="AA225" s="68" t="str">
        <f>$A$30</f>
        <v>S. Schrader</v>
      </c>
      <c r="AB225" s="62">
        <f>$L$30</f>
        <v>67</v>
      </c>
      <c r="AC225" s="62">
        <f>$V$30</f>
        <v>61</v>
      </c>
      <c r="AD225" s="62">
        <f>$W$30</f>
        <v>128</v>
      </c>
      <c r="AE225" s="62">
        <f>IF(AA225="","",IF(AD225&gt;"a","",IF(AD225=AD224,AE224,COUNTA($AE$118:AE224))))</f>
        <v>15</v>
      </c>
      <c r="AF225" s="69"/>
      <c r="AG225" s="62"/>
      <c r="AH225" s="61">
        <v>2</v>
      </c>
      <c r="AI225" s="62">
        <f>$D$8</f>
        <v>5</v>
      </c>
      <c r="AJ225" s="62" t="e">
        <f>$D$219</f>
        <v>#DIV/0!</v>
      </c>
      <c r="AK225" s="62" t="e">
        <f>$D$220</f>
        <v>#DIV/0!</v>
      </c>
      <c r="AL225" s="62" t="e">
        <f>IF(AK225=AK224,AL224,COUNT($AL$210:AL224)+1)</f>
        <v>#DIV/0!</v>
      </c>
    </row>
    <row r="226" spans="1:38" ht="9.75" customHeight="1" x14ac:dyDescent="0.2">
      <c r="A226" s="59" t="s">
        <v>6</v>
      </c>
      <c r="B226" s="60" t="s">
        <v>7</v>
      </c>
      <c r="C226" s="59"/>
      <c r="D226" s="59" t="s">
        <v>8</v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1" t="str">
        <f>$B$34</f>
        <v>BC</v>
      </c>
      <c r="AA226" s="68" t="str">
        <f>$A$34</f>
        <v>E. Balding</v>
      </c>
      <c r="AB226" s="62">
        <f>$L$34</f>
        <v>38</v>
      </c>
      <c r="AC226" s="62">
        <f>$V$34</f>
        <v>39</v>
      </c>
      <c r="AD226" s="62">
        <f>$W$34</f>
        <v>77</v>
      </c>
      <c r="AE226" s="62">
        <f>IF(AA226="","",IF(AD226&gt;"a","",IF(AD226=AD225,AE225,COUNTA($AE$118:AE225))))</f>
        <v>16</v>
      </c>
      <c r="AF226" s="69"/>
      <c r="AG226" s="62"/>
      <c r="AH226" s="61">
        <v>11</v>
      </c>
      <c r="AI226" s="62">
        <f>$N$8</f>
        <v>4</v>
      </c>
      <c r="AJ226" s="62" t="e">
        <f>$N$219</f>
        <v>#DIV/0!</v>
      </c>
      <c r="AK226" s="62" t="e">
        <f>$N$220</f>
        <v>#DIV/0!</v>
      </c>
      <c r="AL226" s="62" t="e">
        <f>IF(AK226=AK225,AL225,COUNT($AL$210:AL225)+1)</f>
        <v>#DIV/0!</v>
      </c>
    </row>
    <row r="227" spans="1:38" ht="9.75" customHeight="1" x14ac:dyDescent="0.2">
      <c r="A227" s="61" t="str">
        <f>$A$9</f>
        <v>Appleton East</v>
      </c>
      <c r="B227" s="61">
        <f>$X$12</f>
        <v>382</v>
      </c>
      <c r="C227" s="61"/>
      <c r="D227" s="61">
        <f>IF(A227="","",IF(B227=B226,D226,COUNT($D$226:D226)+1))</f>
        <v>1</v>
      </c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1" t="str">
        <f>$B$34</f>
        <v>BC</v>
      </c>
      <c r="AA227" s="68" t="str">
        <f>$A$35</f>
        <v>L. Romero</v>
      </c>
      <c r="AB227" s="62">
        <f>$L$35</f>
        <v>42</v>
      </c>
      <c r="AC227" s="62">
        <f>$V$35</f>
        <v>44</v>
      </c>
      <c r="AD227" s="62">
        <f>$W$35</f>
        <v>86</v>
      </c>
      <c r="AE227" s="62">
        <f>IF(AA227="","",IF(AD227&gt;"a","",IF(AD227=AD226,AE226,COUNTA($AE$118:AE226))))</f>
        <v>17</v>
      </c>
      <c r="AF227" s="69"/>
      <c r="AG227" s="62"/>
      <c r="AH227" s="61">
        <v>10</v>
      </c>
      <c r="AI227" s="62">
        <f>$M$8</f>
        <v>4</v>
      </c>
      <c r="AJ227" s="62" t="e">
        <f>$M$219</f>
        <v>#DIV/0!</v>
      </c>
      <c r="AK227" s="62" t="e">
        <f>$M$220</f>
        <v>#DIV/0!</v>
      </c>
      <c r="AL227" s="62" t="e">
        <f>IF(AK227=AK226,AL226,COUNT($AL$210:AL226)+1)</f>
        <v>#DIV/0!</v>
      </c>
    </row>
    <row r="228" spans="1:38" ht="9.75" customHeight="1" thickBot="1" x14ac:dyDescent="0.25">
      <c r="A228" s="61" t="str">
        <f>$A$59</f>
        <v>M. Wittkoske</v>
      </c>
      <c r="B228" s="61">
        <f>$X$62</f>
        <v>342</v>
      </c>
      <c r="C228" s="61"/>
      <c r="D228" s="61">
        <f>IF(A228="","",IF(B228=B227,D227,COUNT($D$226:D227)+1))</f>
        <v>2</v>
      </c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1" t="str">
        <f>$B$34</f>
        <v>BC</v>
      </c>
      <c r="AA228" s="68" t="str">
        <f>$A$36</f>
        <v>S. Sun</v>
      </c>
      <c r="AB228" s="62">
        <f>$L$36</f>
        <v>42</v>
      </c>
      <c r="AC228" s="62">
        <f>$V$36</f>
        <v>43</v>
      </c>
      <c r="AD228" s="62">
        <f>$W$36</f>
        <v>85</v>
      </c>
      <c r="AE228" s="62">
        <f>IF(AA228="","",IF(AD228&gt;"a","",IF(AD228=AD227,AE227,COUNTA($AE$118:AE227))))</f>
        <v>18</v>
      </c>
      <c r="AF228" s="71"/>
      <c r="AG228" s="72"/>
      <c r="AH228" s="73">
        <v>1</v>
      </c>
      <c r="AI228" s="72">
        <f>$C$8</f>
        <v>3</v>
      </c>
      <c r="AJ228" s="72" t="e">
        <f>$C$219</f>
        <v>#DIV/0!</v>
      </c>
      <c r="AK228" s="72" t="e">
        <f>$C$220</f>
        <v>#DIV/0!</v>
      </c>
      <c r="AL228" s="72" t="e">
        <f>IF(AK228=AK227,AL227,COUNT($AL$210:AL227)+1)</f>
        <v>#DIV/0!</v>
      </c>
    </row>
    <row r="229" spans="1:38" ht="9.75" customHeight="1" thickTop="1" x14ac:dyDescent="0.2">
      <c r="A229" s="61" t="str">
        <f>$A$105</f>
        <v>Kewaskum</v>
      </c>
      <c r="B229" s="61">
        <f>$X$108</f>
        <v>414</v>
      </c>
      <c r="C229" s="61"/>
      <c r="D229" s="61">
        <f>IF(A229="","",IF(B229=B228,D228,COUNT($D$226:D228)+1))</f>
        <v>3</v>
      </c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1" t="str">
        <f>$B$34</f>
        <v>BC</v>
      </c>
      <c r="AA229" s="68" t="str">
        <f>$A$37</f>
        <v>B. Jin</v>
      </c>
      <c r="AB229" s="62">
        <f>$L$37</f>
        <v>43</v>
      </c>
      <c r="AC229" s="62">
        <f>$V$37</f>
        <v>42</v>
      </c>
      <c r="AD229" s="62">
        <f>$W$37</f>
        <v>85</v>
      </c>
      <c r="AE229" s="62">
        <f>IF(AA229="","",IF(AD229&gt;"a","",IF(AD229=AD228,AE228,COUNTA($AE$118:AE228))))</f>
        <v>18</v>
      </c>
      <c r="AF229" s="69"/>
      <c r="AG229" s="62"/>
      <c r="AH229" s="74" t="s">
        <v>6</v>
      </c>
      <c r="AI229" s="151" t="s">
        <v>29</v>
      </c>
      <c r="AJ229" s="151"/>
      <c r="AK229" s="151"/>
      <c r="AL229" s="70"/>
    </row>
    <row r="230" spans="1:38" ht="9.75" customHeight="1" x14ac:dyDescent="0.2">
      <c r="A230" s="61" t="str">
        <f>$A$17</f>
        <v>Appleton North</v>
      </c>
      <c r="B230" s="61">
        <f>$X$19</f>
        <v>386</v>
      </c>
      <c r="C230" s="61"/>
      <c r="D230" s="61">
        <f>IF(A230="","",IF(B230=B229,D229,COUNT($D$226:D229)+1))</f>
        <v>4</v>
      </c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1" t="str">
        <f>$B$34</f>
        <v>BC</v>
      </c>
      <c r="AA230" s="68" t="str">
        <f>$A$38</f>
        <v>K. Peters</v>
      </c>
      <c r="AB230" s="62">
        <f>$L$38</f>
        <v>53</v>
      </c>
      <c r="AC230" s="62">
        <f>$V$38</f>
        <v>49</v>
      </c>
      <c r="AD230" s="62">
        <f>$W$38</f>
        <v>102</v>
      </c>
      <c r="AE230" s="62">
        <f>IF(AA230="","",IF(AD230&gt;"a","",IF(AD230=AD229,AE229,COUNTA($AE$118:AE229))))</f>
        <v>20</v>
      </c>
      <c r="AF230" s="69"/>
      <c r="AG230" s="62"/>
      <c r="AH230" s="75" t="s">
        <v>30</v>
      </c>
      <c r="AI230" s="76" t="s">
        <v>7</v>
      </c>
      <c r="AJ230" s="76" t="s">
        <v>12</v>
      </c>
      <c r="AK230" s="62"/>
      <c r="AL230" s="62"/>
    </row>
    <row r="231" spans="1:38" ht="9.75" customHeight="1" x14ac:dyDescent="0.2">
      <c r="A231" s="61" t="str">
        <f>$A$138</f>
        <v>Racine Case</v>
      </c>
      <c r="B231" s="61">
        <f>$X$141</f>
        <v>367</v>
      </c>
      <c r="C231" s="61"/>
      <c r="D231" s="61">
        <f>IF(A231="","",IF(B231=B230,D230,COUNT($D$226:D230)+1))</f>
        <v>5</v>
      </c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1" t="str">
        <f>$B$43</f>
        <v>BE</v>
      </c>
      <c r="AA231" s="68" t="str">
        <f>$A$42</f>
        <v>A. Siva</v>
      </c>
      <c r="AB231" s="62">
        <f>$L$42</f>
        <v>37</v>
      </c>
      <c r="AC231" s="62">
        <f>$V$42</f>
        <v>45</v>
      </c>
      <c r="AD231" s="62">
        <f>$W$42</f>
        <v>82</v>
      </c>
      <c r="AE231" s="62">
        <f>IF(AA231="","",IF(AD231&gt;"a","",IF(AD231=AD230,AE230,COUNTA($AE$118:AE230))))</f>
        <v>21</v>
      </c>
      <c r="AF231" s="69"/>
      <c r="AG231" s="62"/>
      <c r="AH231" s="77" t="str">
        <f>A227</f>
        <v>Appleton East</v>
      </c>
      <c r="AI231" s="62">
        <f>B227</f>
        <v>382</v>
      </c>
      <c r="AJ231" s="62">
        <f>D227</f>
        <v>1</v>
      </c>
      <c r="AK231" s="62"/>
      <c r="AL231" s="62"/>
    </row>
    <row r="232" spans="1:38" ht="9.75" customHeight="1" x14ac:dyDescent="0.2">
      <c r="A232" s="61" t="str">
        <f>$A$146</f>
        <v>Racine Horlick</v>
      </c>
      <c r="B232" s="61">
        <f>$X$149</f>
        <v>423</v>
      </c>
      <c r="C232" s="61"/>
      <c r="D232" s="61">
        <f>IF(A232="","",IF(B232=B231,D231,COUNT($D$226:D231)+1))</f>
        <v>6</v>
      </c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1" t="str">
        <f>$B$43</f>
        <v>BE</v>
      </c>
      <c r="AA232" s="68" t="str">
        <f>$A$43</f>
        <v>M. Krogwold</v>
      </c>
      <c r="AB232" s="62">
        <f>$L$43</f>
        <v>43</v>
      </c>
      <c r="AC232" s="62">
        <f>$V$43</f>
        <v>40</v>
      </c>
      <c r="AD232" s="62">
        <f>$W$43</f>
        <v>83</v>
      </c>
      <c r="AE232" s="62">
        <f>IF(AA232="","",IF(AD232&gt;"a","",IF(AD232=AD231,AE231,COUNTA($AE$118:AE231))))</f>
        <v>22</v>
      </c>
      <c r="AF232" s="69"/>
      <c r="AG232" s="62"/>
      <c r="AH232" s="77" t="str">
        <f t="shared" ref="AH232:AH245" si="58">A228</f>
        <v>M. Wittkoske</v>
      </c>
      <c r="AI232" s="62">
        <f t="shared" ref="AI232:AI245" si="59">B228</f>
        <v>342</v>
      </c>
      <c r="AJ232" s="62">
        <f t="shared" ref="AJ232:AJ245" si="60">D228</f>
        <v>2</v>
      </c>
      <c r="AK232" s="62"/>
      <c r="AL232" s="62"/>
    </row>
    <row r="233" spans="1:38" ht="9.75" customHeight="1" x14ac:dyDescent="0.2">
      <c r="A233" s="61" t="str">
        <f>$A$114</f>
        <v>Kimberly</v>
      </c>
      <c r="B233" s="61">
        <f>$X$117</f>
        <v>404</v>
      </c>
      <c r="C233" s="61"/>
      <c r="D233" s="61">
        <f>IF(A233="","",IF(B233=B232,D232,COUNT($D$226:D232)+1))</f>
        <v>7</v>
      </c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1" t="str">
        <f>$B$44</f>
        <v>BE</v>
      </c>
      <c r="AA233" s="68" t="str">
        <f>$A$44</f>
        <v>M. Bundalo</v>
      </c>
      <c r="AB233" s="62">
        <f>$L$44</f>
        <v>56</v>
      </c>
      <c r="AC233" s="62">
        <f>$V$44</f>
        <v>45</v>
      </c>
      <c r="AD233" s="62">
        <f>$W$44</f>
        <v>101</v>
      </c>
      <c r="AE233" s="62">
        <f>IF(AA233="","",IF(AD233&gt;"a","",IF(AD233=AD232,AE232,COUNTA($AE$118:AE232))))</f>
        <v>23</v>
      </c>
      <c r="AF233" s="69"/>
      <c r="AG233" s="62"/>
      <c r="AH233" s="77" t="str">
        <f t="shared" si="58"/>
        <v>Kewaskum</v>
      </c>
      <c r="AI233" s="62">
        <f t="shared" si="59"/>
        <v>414</v>
      </c>
      <c r="AJ233" s="62">
        <f t="shared" si="60"/>
        <v>3</v>
      </c>
      <c r="AK233" s="62"/>
      <c r="AL233" s="62"/>
    </row>
    <row r="234" spans="1:38" ht="9.75" customHeight="1" x14ac:dyDescent="0.2">
      <c r="A234" s="61" t="str">
        <f>$A$130</f>
        <v>Oshkosh West</v>
      </c>
      <c r="B234" s="61" t="str">
        <f>$X$133</f>
        <v>DQ</v>
      </c>
      <c r="C234" s="61"/>
      <c r="D234" s="61">
        <f>IF(A234="","",IF(B234=B233,D233,COUNT($D$226:D233)+1))</f>
        <v>8</v>
      </c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1" t="str">
        <f>$B$45</f>
        <v>BE</v>
      </c>
      <c r="AA234" s="68" t="str">
        <f>$A$45</f>
        <v>G. Etes</v>
      </c>
      <c r="AB234" s="62">
        <f>$L$45</f>
        <v>51</v>
      </c>
      <c r="AC234" s="62">
        <f>$V$45</f>
        <v>48</v>
      </c>
      <c r="AD234" s="62">
        <f>$W$45</f>
        <v>99</v>
      </c>
      <c r="AE234" s="62">
        <f>IF(AA234="","",IF(AD234&gt;"a","",IF(AD234=AD233,AE233,COUNTA($AE$118:AE233))))</f>
        <v>24</v>
      </c>
      <c r="AF234" s="69"/>
      <c r="AG234" s="62"/>
      <c r="AH234" s="77" t="str">
        <f t="shared" si="58"/>
        <v>Appleton North</v>
      </c>
      <c r="AI234" s="62">
        <f t="shared" si="59"/>
        <v>386</v>
      </c>
      <c r="AJ234" s="62">
        <f t="shared" si="60"/>
        <v>4</v>
      </c>
      <c r="AK234" s="62"/>
      <c r="AL234" s="62"/>
    </row>
    <row r="235" spans="1:38" ht="9.75" customHeight="1" x14ac:dyDescent="0.2">
      <c r="A235" s="61" t="str">
        <f>$A$97</f>
        <v>Kenosha T.</v>
      </c>
      <c r="B235" s="61">
        <f>$X$100</f>
        <v>422</v>
      </c>
      <c r="C235" s="61"/>
      <c r="D235" s="61">
        <f>IF(A235="","",IF(B235=B234,D234,COUNT($D$226:D234)+1))</f>
        <v>9</v>
      </c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1" t="str">
        <f>$B$43</f>
        <v>BE</v>
      </c>
      <c r="AA235" s="68" t="str">
        <f>$A$46</f>
        <v>M. Galang</v>
      </c>
      <c r="AB235" s="62">
        <f>$L$46</f>
        <v>46</v>
      </c>
      <c r="AC235" s="62">
        <f>$V$46</f>
        <v>45</v>
      </c>
      <c r="AD235" s="62">
        <f>$W$46</f>
        <v>91</v>
      </c>
      <c r="AE235" s="62">
        <f>IF(AA235="","",IF(AD235&gt;"a","",IF(AD235=AD234,AE234,COUNTA($AE$118:AE234))))</f>
        <v>25</v>
      </c>
      <c r="AF235" s="69"/>
      <c r="AG235" s="62"/>
      <c r="AH235" s="77" t="str">
        <f t="shared" si="58"/>
        <v>Racine Case</v>
      </c>
      <c r="AI235" s="62">
        <f t="shared" si="59"/>
        <v>367</v>
      </c>
      <c r="AJ235" s="62">
        <f t="shared" si="60"/>
        <v>5</v>
      </c>
      <c r="AK235" s="62"/>
      <c r="AL235" s="62"/>
    </row>
    <row r="236" spans="1:38" ht="9.75" customHeight="1" x14ac:dyDescent="0.2">
      <c r="A236" s="61" t="str">
        <f>$A$71</f>
        <v>Team Bestball</v>
      </c>
      <c r="B236" s="61">
        <f>$X$76</f>
        <v>375</v>
      </c>
      <c r="C236" s="61"/>
      <c r="D236" s="61">
        <f>IF(A236="","",IF(B236=B235,D235,COUNT($D$226:D235)+1))</f>
        <v>10</v>
      </c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Z236" s="61" t="str">
        <f>$B$60</f>
        <v>DS</v>
      </c>
      <c r="AA236" s="68" t="str">
        <f>$A$60</f>
        <v>E. Mager</v>
      </c>
      <c r="AB236" s="62">
        <f>$L$60</f>
        <v>47</v>
      </c>
      <c r="AC236" s="62">
        <f>$V$60</f>
        <v>42</v>
      </c>
      <c r="AD236" s="62">
        <f>$W$60</f>
        <v>89</v>
      </c>
      <c r="AE236" s="62">
        <f>IF(AA236="","",IF(AD236&gt;"a","",IF(AD236=AD235,AE235,COUNTA($AE$118:AE235))))</f>
        <v>26</v>
      </c>
      <c r="AF236" s="69"/>
      <c r="AG236" s="62"/>
      <c r="AH236" s="77" t="str">
        <f t="shared" si="58"/>
        <v>Racine Horlick</v>
      </c>
      <c r="AI236" s="62">
        <f t="shared" si="59"/>
        <v>423</v>
      </c>
      <c r="AJ236" s="62">
        <f t="shared" si="60"/>
        <v>6</v>
      </c>
      <c r="AK236" s="62"/>
      <c r="AL236" s="62"/>
    </row>
    <row r="237" spans="1:38" ht="9.75" customHeight="1" x14ac:dyDescent="0.2">
      <c r="A237" s="61" t="str">
        <f>$A$41</f>
        <v>Brookfield East</v>
      </c>
      <c r="B237" s="61">
        <f>$X$44</f>
        <v>355</v>
      </c>
      <c r="C237" s="61"/>
      <c r="D237" s="61">
        <f>IF(A237="","",IF(B237=B236,D236,COUNT($D$226:D236)+1))</f>
        <v>11</v>
      </c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Z237" s="61" t="str">
        <f>$B$61</f>
        <v>DS</v>
      </c>
      <c r="AA237" s="68" t="str">
        <f>$A$61</f>
        <v>L. Besler</v>
      </c>
      <c r="AB237" s="62">
        <f>$L$61</f>
        <v>43</v>
      </c>
      <c r="AC237" s="62">
        <f>$V$61</f>
        <v>42</v>
      </c>
      <c r="AD237" s="62">
        <f>$W$61</f>
        <v>85</v>
      </c>
      <c r="AE237" s="62">
        <f>IF(AA237="","",IF(AD237&gt;"a","",IF(AD237=AD236,AE236,COUNTA($AE$118:AE236))))</f>
        <v>27</v>
      </c>
      <c r="AF237" s="69"/>
      <c r="AG237" s="62"/>
      <c r="AH237" s="77" t="str">
        <f t="shared" si="58"/>
        <v>Kimberly</v>
      </c>
      <c r="AI237" s="62">
        <f t="shared" si="59"/>
        <v>404</v>
      </c>
      <c r="AJ237" s="62">
        <f t="shared" si="60"/>
        <v>7</v>
      </c>
      <c r="AK237" s="62"/>
      <c r="AL237" s="62"/>
    </row>
    <row r="238" spans="1:38" ht="9.75" customHeight="1" x14ac:dyDescent="0.2">
      <c r="A238" s="61" t="str">
        <f>$A$81</f>
        <v>GB Southwest</v>
      </c>
      <c r="B238" s="61" t="str">
        <f>$X$84</f>
        <v>DQ</v>
      </c>
      <c r="C238" s="61"/>
      <c r="D238" s="61">
        <f>IF(A238="","",IF(B238=B237,D237,COUNT($D$226:D237)+1))</f>
        <v>12</v>
      </c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Z238" s="61" t="str">
        <f>$B$62</f>
        <v>DS</v>
      </c>
      <c r="AA238" s="68" t="str">
        <f>$A$62</f>
        <v>A. Cesarz</v>
      </c>
      <c r="AB238" s="62">
        <f>$L$62</f>
        <v>48</v>
      </c>
      <c r="AC238" s="62">
        <f>$V$62</f>
        <v>45</v>
      </c>
      <c r="AD238" s="62">
        <f>$W$62</f>
        <v>93</v>
      </c>
      <c r="AE238" s="62">
        <f>IF(AA238="","",IF(AD238&gt;"a","",IF(AD238=AD237,AE237,COUNTA($AE$118:AE237))))</f>
        <v>28</v>
      </c>
      <c r="AF238" s="69"/>
      <c r="AG238" s="62"/>
      <c r="AH238" s="77" t="str">
        <f t="shared" si="58"/>
        <v>Oshkosh West</v>
      </c>
      <c r="AI238" s="62" t="str">
        <f t="shared" si="59"/>
        <v>DQ</v>
      </c>
      <c r="AJ238" s="62">
        <f t="shared" si="60"/>
        <v>8</v>
      </c>
      <c r="AK238" s="62"/>
      <c r="AL238" s="62"/>
    </row>
    <row r="239" spans="1:38" ht="9.75" customHeight="1" x14ac:dyDescent="0.2">
      <c r="A239" s="61" t="e">
        <f>#REF!</f>
        <v>#REF!</v>
      </c>
      <c r="B239" s="61" t="e">
        <f>#REF!</f>
        <v>#REF!</v>
      </c>
      <c r="C239" s="61"/>
      <c r="D239" s="61" t="e">
        <f>IF(A239="","",IF(B239=B238,D238,COUNT($D$226:D238)+1))</f>
        <v>#REF!</v>
      </c>
      <c r="E239" s="1"/>
      <c r="F239" s="1"/>
      <c r="G239" s="1"/>
      <c r="H239" s="1"/>
      <c r="I239" s="1"/>
      <c r="J239" s="1"/>
      <c r="K239" s="1"/>
      <c r="M239" s="1"/>
      <c r="N239" s="1"/>
      <c r="O239" s="1"/>
      <c r="P239" s="1"/>
      <c r="Q239" s="1"/>
      <c r="R239" s="1"/>
      <c r="S239" s="1"/>
      <c r="T239" s="1"/>
      <c r="U239" s="1"/>
      <c r="Z239" s="61" t="str">
        <f>$B$63</f>
        <v>DS</v>
      </c>
      <c r="AA239" s="68" t="str">
        <f>$A$63</f>
        <v>Team Bestball</v>
      </c>
      <c r="AB239" s="62">
        <f>$L$63</f>
        <v>0</v>
      </c>
      <c r="AC239" s="62">
        <f>$V$63</f>
        <v>0</v>
      </c>
      <c r="AD239" s="62">
        <f>$W$63</f>
        <v>0</v>
      </c>
      <c r="AE239" s="62">
        <f>IF(AA239="","",IF(AD239&gt;"a","",IF(AD239=AD238,AE238,COUNTA($AE$118:AE238))))</f>
        <v>29</v>
      </c>
      <c r="AF239" s="69"/>
      <c r="AG239" s="62"/>
      <c r="AH239" s="77" t="str">
        <f t="shared" si="58"/>
        <v>Kenosha T.</v>
      </c>
      <c r="AI239" s="62">
        <f t="shared" si="59"/>
        <v>422</v>
      </c>
      <c r="AJ239" s="62">
        <f t="shared" si="60"/>
        <v>9</v>
      </c>
      <c r="AK239" s="62"/>
      <c r="AL239" s="62"/>
    </row>
    <row r="240" spans="1:38" ht="9.75" customHeight="1" x14ac:dyDescent="0.2">
      <c r="A240" s="61" t="str">
        <f>$A$25</f>
        <v>Appleton West</v>
      </c>
      <c r="B240" s="61">
        <f>$X$28</f>
        <v>442</v>
      </c>
      <c r="C240" s="61"/>
      <c r="D240" s="61" t="e">
        <f>IF(A240="","",IF(B240=B239,D239,COUNT($D$226:D239)+1))</f>
        <v>#REF!</v>
      </c>
      <c r="E240" s="1"/>
      <c r="F240" s="1"/>
      <c r="G240" s="1"/>
      <c r="H240" s="1"/>
      <c r="I240" s="1"/>
      <c r="J240" s="1"/>
      <c r="K240" s="1"/>
      <c r="M240" s="1"/>
      <c r="N240" s="1"/>
      <c r="O240" s="1"/>
      <c r="P240" s="1"/>
      <c r="Q240" s="1"/>
      <c r="R240" s="1"/>
      <c r="S240" s="1"/>
      <c r="T240" s="1"/>
      <c r="U240" s="1"/>
      <c r="Z240" s="61" t="e">
        <f>#REF!</f>
        <v>#REF!</v>
      </c>
      <c r="AA240" s="68" t="e">
        <f>#REF!</f>
        <v>#REF!</v>
      </c>
      <c r="AB240" s="62" t="e">
        <f>#REF!</f>
        <v>#REF!</v>
      </c>
      <c r="AC240" s="62" t="e">
        <f>#REF!</f>
        <v>#REF!</v>
      </c>
      <c r="AD240" s="62" t="e">
        <f>#REF!</f>
        <v>#REF!</v>
      </c>
      <c r="AE240" s="62" t="e">
        <f>IF(AA240="","",IF(AD240&gt;"a","",IF(AD240=AD239,AE239,COUNTA($AE$118:AE239))))</f>
        <v>#REF!</v>
      </c>
      <c r="AF240" s="69"/>
      <c r="AG240" s="62"/>
      <c r="AH240" s="77" t="str">
        <f t="shared" si="58"/>
        <v>Team Bestball</v>
      </c>
      <c r="AI240" s="62">
        <f t="shared" si="59"/>
        <v>375</v>
      </c>
      <c r="AJ240" s="62">
        <f t="shared" si="60"/>
        <v>10</v>
      </c>
      <c r="AK240" s="62"/>
      <c r="AL240" s="62"/>
    </row>
    <row r="241" spans="1:38" ht="9.75" customHeight="1" x14ac:dyDescent="0.2">
      <c r="A241" s="61" t="str">
        <f>$A$33</f>
        <v>Brookfield Cen.</v>
      </c>
      <c r="B241" s="61">
        <f>$X$36</f>
        <v>333</v>
      </c>
      <c r="C241" s="61"/>
      <c r="D241" s="61">
        <f>IF(A241="","",IF(B241=B240,D240,COUNT($D$226:D240)+1))</f>
        <v>13</v>
      </c>
      <c r="E241" s="1"/>
      <c r="F241" s="1"/>
      <c r="G241" s="1"/>
      <c r="H241" s="1"/>
      <c r="I241" s="1"/>
      <c r="J241" s="1"/>
      <c r="K241" s="1"/>
      <c r="M241" s="1"/>
      <c r="N241" s="1"/>
      <c r="O241" s="1"/>
      <c r="P241" s="1"/>
      <c r="Q241" s="1"/>
      <c r="R241" s="1"/>
      <c r="S241" s="1"/>
      <c r="T241" s="1"/>
      <c r="U241" s="1"/>
      <c r="Z241" s="61" t="str">
        <f>$B$74</f>
        <v>GBP</v>
      </c>
      <c r="AA241" s="68" t="str">
        <f>$A$74</f>
        <v>K, Warpinksi</v>
      </c>
      <c r="AB241" s="62">
        <f>$L$74</f>
        <v>44</v>
      </c>
      <c r="AC241" s="62">
        <f>$V$74</f>
        <v>36</v>
      </c>
      <c r="AD241" s="62">
        <f>$W$74</f>
        <v>80</v>
      </c>
      <c r="AE241" s="62" t="e">
        <f>IF(AA241="","",IF(AD241&gt;"a","",IF(AD241=AD240,AE240,COUNTA($AE$118:AE240))))</f>
        <v>#REF!</v>
      </c>
      <c r="AF241" s="69"/>
      <c r="AG241" s="62"/>
      <c r="AH241" s="77" t="str">
        <f t="shared" si="58"/>
        <v>Brookfield East</v>
      </c>
      <c r="AI241" s="62">
        <f t="shared" si="59"/>
        <v>355</v>
      </c>
      <c r="AJ241" s="62">
        <f t="shared" si="60"/>
        <v>11</v>
      </c>
      <c r="AK241" s="62"/>
      <c r="AL241" s="62"/>
    </row>
    <row r="242" spans="1:38" ht="9.75" customHeight="1" x14ac:dyDescent="0.2">
      <c r="A242" s="61" t="str">
        <f>$A$178</f>
        <v>Sheboygan</v>
      </c>
      <c r="B242" s="61">
        <f>$X$181</f>
        <v>413</v>
      </c>
      <c r="C242" s="61"/>
      <c r="D242" s="61">
        <f>IF(A242="","",IF(B242=B241,D241,COUNT($D$226:D241)+1))</f>
        <v>14</v>
      </c>
      <c r="E242" s="1"/>
      <c r="F242" s="1"/>
      <c r="G242" s="1"/>
      <c r="H242" s="1"/>
      <c r="I242" s="1"/>
      <c r="J242" s="1"/>
      <c r="K242" s="1"/>
      <c r="M242" s="1"/>
      <c r="N242" s="1"/>
      <c r="O242" s="1"/>
      <c r="P242" s="1"/>
      <c r="Q242" s="1"/>
      <c r="R242" s="1"/>
      <c r="S242" s="1"/>
      <c r="T242" s="1"/>
      <c r="U242" s="1"/>
      <c r="Z242" s="61" t="str">
        <f>$B$75</f>
        <v>GBP</v>
      </c>
      <c r="AA242" s="68" t="str">
        <f>$A$75</f>
        <v>R. Revolinski</v>
      </c>
      <c r="AB242" s="62">
        <f>$L$75</f>
        <v>43</v>
      </c>
      <c r="AC242" s="62">
        <f>$V$75</f>
        <v>47</v>
      </c>
      <c r="AD242" s="62">
        <f>$W$75</f>
        <v>90</v>
      </c>
      <c r="AE242" s="62">
        <f>IF(AA242="","",IF(AD242&gt;"a","",IF(AD242=AD241,AE241,COUNTA($AE$118:AE241))))</f>
        <v>32</v>
      </c>
      <c r="AF242" s="69"/>
      <c r="AG242" s="62"/>
      <c r="AH242" s="77" t="str">
        <f t="shared" si="58"/>
        <v>GB Southwest</v>
      </c>
      <c r="AI242" s="62" t="str">
        <f t="shared" si="59"/>
        <v>DQ</v>
      </c>
      <c r="AJ242" s="62">
        <f t="shared" si="60"/>
        <v>12</v>
      </c>
      <c r="AK242" s="62"/>
      <c r="AL242" s="62"/>
    </row>
    <row r="243" spans="1:38" ht="9.75" customHeight="1" x14ac:dyDescent="0.2">
      <c r="A243" s="61" t="str">
        <f>$A$162</f>
        <v>Seymour</v>
      </c>
      <c r="B243" s="61">
        <f>$X$165</f>
        <v>476</v>
      </c>
      <c r="C243" s="61"/>
      <c r="D243" s="61">
        <f>IF(A243="","",IF(B243=B242,D242,COUNT($D$226:D242)+1))</f>
        <v>15</v>
      </c>
      <c r="E243" s="1"/>
      <c r="F243" s="1"/>
      <c r="G243" s="1"/>
      <c r="H243" s="1"/>
      <c r="I243" s="1"/>
      <c r="J243" s="1"/>
      <c r="K243" s="1"/>
      <c r="M243" s="1"/>
      <c r="N243" s="1"/>
      <c r="O243" s="1"/>
      <c r="P243" s="1"/>
      <c r="Q243" s="1"/>
      <c r="R243" s="1"/>
      <c r="S243" s="1"/>
      <c r="T243" s="1"/>
      <c r="U243" s="1"/>
      <c r="Z243" s="61" t="str">
        <f>$B$76</f>
        <v>GBP</v>
      </c>
      <c r="AA243" s="68" t="str">
        <f>$A$76</f>
        <v>B. Karchinski</v>
      </c>
      <c r="AB243" s="62">
        <f>$L$76</f>
        <v>56</v>
      </c>
      <c r="AC243" s="62">
        <f>$V$76</f>
        <v>46</v>
      </c>
      <c r="AD243" s="62">
        <f>$W$76</f>
        <v>102</v>
      </c>
      <c r="AE243" s="62">
        <f>IF(AA243="","",IF(AD243&gt;"a","",IF(AD243=AD242,AE242,COUNTA($AE$118:AE242))))</f>
        <v>33</v>
      </c>
      <c r="AF243" s="69"/>
      <c r="AG243" s="62"/>
      <c r="AH243" s="77" t="e">
        <f t="shared" si="58"/>
        <v>#REF!</v>
      </c>
      <c r="AI243" s="62" t="e">
        <f t="shared" si="59"/>
        <v>#REF!</v>
      </c>
      <c r="AJ243" s="62" t="e">
        <f t="shared" si="60"/>
        <v>#REF!</v>
      </c>
      <c r="AK243" s="62"/>
      <c r="AL243" s="62"/>
    </row>
    <row r="244" spans="1:38" ht="9.75" customHeight="1" x14ac:dyDescent="0.2">
      <c r="A244" s="61">
        <f>$A$194</f>
        <v>0</v>
      </c>
      <c r="B244" s="61">
        <f>$X$197</f>
        <v>0</v>
      </c>
      <c r="C244" s="61"/>
      <c r="D244" s="61">
        <f>IF(A244="","",IF(B244=B243,D243,COUNT($D$226:D243)+1))</f>
        <v>16</v>
      </c>
      <c r="E244" s="1"/>
      <c r="F244" s="1"/>
      <c r="G244" s="1"/>
      <c r="H244" s="1"/>
      <c r="I244" s="1"/>
      <c r="J244" s="1"/>
      <c r="K244" s="1"/>
      <c r="M244" s="1"/>
      <c r="N244" s="1"/>
      <c r="O244" s="1"/>
      <c r="P244" s="1"/>
      <c r="Q244" s="1"/>
      <c r="R244" s="1"/>
      <c r="S244" s="1"/>
      <c r="T244" s="1"/>
      <c r="U244" s="1"/>
      <c r="Z244" s="61" t="str">
        <f>$B$77</f>
        <v>GBP</v>
      </c>
      <c r="AA244" s="68" t="str">
        <f>$A$77</f>
        <v>E. Petersen</v>
      </c>
      <c r="AB244" s="62">
        <f>$L$77</f>
        <v>56</v>
      </c>
      <c r="AC244" s="62">
        <f>$V$77</f>
        <v>47</v>
      </c>
      <c r="AD244" s="62">
        <f>$W$77</f>
        <v>103</v>
      </c>
      <c r="AE244" s="62">
        <f>IF(AA244="","",IF(AD244&gt;"a","",IF(AD244=AD243,AE243,COUNTA($AE$118:AE243))))</f>
        <v>34</v>
      </c>
      <c r="AF244" s="69"/>
      <c r="AG244" s="62"/>
      <c r="AH244" s="77" t="str">
        <f t="shared" si="58"/>
        <v>Appleton West</v>
      </c>
      <c r="AI244" s="62">
        <f t="shared" si="59"/>
        <v>442</v>
      </c>
      <c r="AJ244" s="62" t="e">
        <f t="shared" si="60"/>
        <v>#REF!</v>
      </c>
      <c r="AK244" s="62"/>
      <c r="AL244" s="62"/>
    </row>
    <row r="245" spans="1:38" ht="9.75" customHeight="1" x14ac:dyDescent="0.2">
      <c r="A245" s="61">
        <f>$A$202</f>
        <v>0</v>
      </c>
      <c r="B245" s="61">
        <f>$X$205</f>
        <v>0</v>
      </c>
      <c r="C245" s="61"/>
      <c r="D245" s="61">
        <f>IF(A245="","",IF(B245=B244,D244,COUNT($D$226:D244)+1))</f>
        <v>16</v>
      </c>
      <c r="E245" s="1"/>
      <c r="F245" s="1"/>
      <c r="G245" s="1"/>
      <c r="H245" s="1"/>
      <c r="I245" s="1"/>
      <c r="J245" s="1"/>
      <c r="K245" s="1"/>
      <c r="M245" s="1"/>
      <c r="N245" s="1"/>
      <c r="O245" s="1"/>
      <c r="P245" s="1"/>
      <c r="Q245" s="1"/>
      <c r="R245" s="1"/>
      <c r="S245" s="1"/>
      <c r="T245" s="1"/>
      <c r="U245" s="1"/>
      <c r="Z245" s="61" t="str">
        <f>$B$78</f>
        <v>GBP</v>
      </c>
      <c r="AA245" s="68" t="str">
        <f>$A$78</f>
        <v>L. Bonetti</v>
      </c>
      <c r="AB245" s="62">
        <f>$L$78</f>
        <v>52</v>
      </c>
      <c r="AC245" s="62">
        <f>$V$78</f>
        <v>51</v>
      </c>
      <c r="AD245" s="62">
        <f>$W$78</f>
        <v>103</v>
      </c>
      <c r="AE245" s="62">
        <f>IF(AA245="","",IF(AD245&gt;"a","",IF(AD245=AD244,AE244,COUNTA($AE$118:AE244))))</f>
        <v>34</v>
      </c>
      <c r="AF245" s="69"/>
      <c r="AG245" s="62"/>
      <c r="AH245" s="77" t="str">
        <f t="shared" si="58"/>
        <v>Brookfield Cen.</v>
      </c>
      <c r="AI245" s="62">
        <f t="shared" si="59"/>
        <v>333</v>
      </c>
      <c r="AJ245" s="62">
        <f t="shared" si="60"/>
        <v>13</v>
      </c>
      <c r="AK245" s="62"/>
      <c r="AL245" s="62"/>
    </row>
    <row r="246" spans="1:38" ht="9.75" customHeight="1" x14ac:dyDescent="0.2">
      <c r="A246" s="61" t="str">
        <f>IF(OR($A$210="",$A$210="School Name"),"",$A$210)</f>
        <v/>
      </c>
      <c r="B246" s="61" t="str">
        <f>IF(A246=""," ",$X$213)</f>
        <v xml:space="preserve"> </v>
      </c>
      <c r="C246" s="61"/>
      <c r="D246" s="61" t="str">
        <f>IF(A246="","",IF(B246=B241,D241,COUNT($D$226:D241)+1))</f>
        <v/>
      </c>
      <c r="E246" s="1"/>
      <c r="F246" s="1"/>
      <c r="G246" s="1"/>
      <c r="H246" s="1"/>
      <c r="I246" s="1"/>
      <c r="J246" s="1"/>
      <c r="K246" s="1"/>
      <c r="M246" s="1"/>
      <c r="N246" s="1"/>
      <c r="O246" s="1"/>
      <c r="P246" s="1"/>
      <c r="Q246" s="1"/>
      <c r="R246" s="1"/>
      <c r="S246" s="1"/>
      <c r="T246" s="1"/>
      <c r="U246" s="1"/>
      <c r="Z246" s="61" t="str">
        <f>$B$82</f>
        <v>GBS</v>
      </c>
      <c r="AA246" s="68" t="str">
        <f>$A$82</f>
        <v>M. Hearden</v>
      </c>
      <c r="AB246" s="62" t="str">
        <f>$L$82</f>
        <v xml:space="preserve"> </v>
      </c>
      <c r="AC246" s="62" t="str">
        <f>$V$82</f>
        <v xml:space="preserve"> </v>
      </c>
      <c r="AD246" s="62" t="e">
        <f>$W$82</f>
        <v>#VALUE!</v>
      </c>
      <c r="AE246" s="62" t="e">
        <f>IF(AA246="","",IF(AD246&gt;"a","",IF(AD246=AD245,AE245,COUNTA($AE$118:AE245))))</f>
        <v>#VALUE!</v>
      </c>
      <c r="AF246" s="69"/>
      <c r="AG246" s="62"/>
      <c r="AH246" s="77" t="str">
        <f>A246</f>
        <v/>
      </c>
      <c r="AI246" s="62" t="str">
        <f>B246</f>
        <v xml:space="preserve"> </v>
      </c>
      <c r="AJ246" s="62" t="str">
        <f>D246</f>
        <v/>
      </c>
      <c r="AK246" s="62"/>
      <c r="AL246" s="62"/>
    </row>
    <row r="247" spans="1:38" ht="9.75" customHeight="1" x14ac:dyDescent="0.2">
      <c r="A247" s="61"/>
      <c r="B247" s="61"/>
      <c r="C247" s="61"/>
      <c r="D247" s="61"/>
      <c r="E247" s="1"/>
      <c r="F247" s="1"/>
      <c r="G247" s="1"/>
      <c r="H247" s="1"/>
      <c r="I247" s="1"/>
      <c r="J247" s="1"/>
      <c r="K247" s="1"/>
      <c r="M247" s="1"/>
      <c r="N247" s="1"/>
      <c r="O247" s="1"/>
      <c r="P247" s="1"/>
      <c r="Q247" s="1"/>
      <c r="R247" s="1"/>
      <c r="S247" s="1"/>
      <c r="T247" s="1"/>
      <c r="U247" s="1"/>
      <c r="Z247" s="61" t="str">
        <f>$B$83</f>
        <v>GBS</v>
      </c>
      <c r="AA247" s="68" t="str">
        <f>$A$83</f>
        <v>A. Rankin</v>
      </c>
      <c r="AB247" s="62">
        <f>$L$83</f>
        <v>58</v>
      </c>
      <c r="AC247" s="62">
        <f>$V$83</f>
        <v>66</v>
      </c>
      <c r="AD247" s="62">
        <f>$W$83</f>
        <v>124</v>
      </c>
      <c r="AE247" s="62" t="e">
        <f>IF(AA247="","",IF(AD247&gt;"a","",IF(AD247=AD246,AE246,COUNTA($AE$118:AE246))))</f>
        <v>#VALUE!</v>
      </c>
      <c r="AF247" s="69"/>
      <c r="AG247" s="70"/>
      <c r="AH247" s="77" t="str">
        <f t="shared" ref="AH247:AI250" si="61">A242</f>
        <v>Sheboygan</v>
      </c>
      <c r="AI247" s="62">
        <f t="shared" si="61"/>
        <v>413</v>
      </c>
      <c r="AJ247" s="62">
        <f>D242</f>
        <v>14</v>
      </c>
      <c r="AK247" s="70"/>
      <c r="AL247" s="70"/>
    </row>
    <row r="248" spans="1:38" ht="9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N248" s="1"/>
      <c r="O248" s="1"/>
      <c r="P248" s="1"/>
      <c r="Q248" s="1"/>
      <c r="R248" s="1"/>
      <c r="S248" s="1"/>
      <c r="T248" s="1"/>
      <c r="U248" s="1"/>
      <c r="Z248" s="61" t="str">
        <f>$B$84</f>
        <v>GBS</v>
      </c>
      <c r="AA248" s="68" t="str">
        <f>$A$84</f>
        <v>L. Cornelius</v>
      </c>
      <c r="AB248" s="62" t="str">
        <f>$L$84</f>
        <v xml:space="preserve"> </v>
      </c>
      <c r="AC248" s="62" t="str">
        <f>$V$84</f>
        <v xml:space="preserve"> </v>
      </c>
      <c r="AD248" s="62" t="e">
        <f>$W$84</f>
        <v>#VALUE!</v>
      </c>
      <c r="AE248" s="62" t="e">
        <f>IF(AA248="","",IF(AD248&gt;"a","",IF(AD248=AD247,AE247,COUNTA($AE$118:AE247))))</f>
        <v>#VALUE!</v>
      </c>
      <c r="AF248" s="69"/>
      <c r="AG248" s="62"/>
      <c r="AH248" s="77" t="str">
        <f t="shared" si="61"/>
        <v>Seymour</v>
      </c>
      <c r="AI248" s="62">
        <f t="shared" si="61"/>
        <v>476</v>
      </c>
      <c r="AJ248" s="62">
        <f>D243</f>
        <v>15</v>
      </c>
      <c r="AK248" s="62"/>
      <c r="AL248" s="62"/>
    </row>
    <row r="249" spans="1:38" ht="9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N249" s="1"/>
      <c r="O249" s="1"/>
      <c r="P249" s="1"/>
      <c r="Q249" s="1"/>
      <c r="R249" s="1"/>
      <c r="S249" s="1"/>
      <c r="T249" s="1"/>
      <c r="U249" s="1"/>
      <c r="Z249" s="61" t="str">
        <f>$B$85</f>
        <v>GBS</v>
      </c>
      <c r="AA249" s="68" t="str">
        <f>$A$85</f>
        <v xml:space="preserve"> </v>
      </c>
      <c r="AB249" s="62" t="str">
        <f>$L$85</f>
        <v xml:space="preserve"> </v>
      </c>
      <c r="AC249" s="62" t="str">
        <f>$V$85</f>
        <v xml:space="preserve"> </v>
      </c>
      <c r="AD249" s="62" t="e">
        <f>$W$85</f>
        <v>#VALUE!</v>
      </c>
      <c r="AE249" s="62" t="e">
        <f>IF(AA249="","",IF(AD249&gt;"a","",IF(AD249=AD248,AE248,COUNTA($AE$118:AE248))))</f>
        <v>#VALUE!</v>
      </c>
      <c r="AF249" s="69"/>
      <c r="AG249" s="70"/>
      <c r="AH249" s="77">
        <f t="shared" si="61"/>
        <v>0</v>
      </c>
      <c r="AI249" s="62">
        <f t="shared" si="61"/>
        <v>0</v>
      </c>
      <c r="AJ249" s="62">
        <f>D244</f>
        <v>16</v>
      </c>
      <c r="AK249" s="70"/>
      <c r="AL249" s="70"/>
    </row>
    <row r="250" spans="1:38" ht="9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N250" s="1"/>
      <c r="O250" s="1"/>
      <c r="P250" s="1"/>
      <c r="Q250" s="1"/>
      <c r="R250" s="1"/>
      <c r="S250" s="1"/>
      <c r="T250" s="1"/>
      <c r="U250" s="1"/>
      <c r="Z250" s="61" t="str">
        <f>$B$86</f>
        <v>GBS</v>
      </c>
      <c r="AA250" s="68" t="str">
        <f>$A$86</f>
        <v xml:space="preserve"> </v>
      </c>
      <c r="AB250" s="62" t="str">
        <f>$L$86</f>
        <v xml:space="preserve"> </v>
      </c>
      <c r="AC250" s="62" t="str">
        <f>$V$86</f>
        <v xml:space="preserve"> </v>
      </c>
      <c r="AD250" s="62" t="e">
        <f>$W$86</f>
        <v>#VALUE!</v>
      </c>
      <c r="AE250" s="62" t="e">
        <f>IF(AA250="","",IF(AD250&gt;"a","",IF(AD250=AD249,AE249,COUNTA($AE$118:AE249))))</f>
        <v>#VALUE!</v>
      </c>
      <c r="AF250" s="69"/>
      <c r="AG250" s="78"/>
      <c r="AH250" s="77">
        <f t="shared" si="61"/>
        <v>0</v>
      </c>
      <c r="AI250" s="62">
        <f t="shared" si="61"/>
        <v>0</v>
      </c>
      <c r="AJ250" s="62">
        <f>D245</f>
        <v>16</v>
      </c>
      <c r="AK250" s="79"/>
      <c r="AL250" s="80"/>
    </row>
    <row r="251" spans="1:38" ht="9.75" customHeight="1" thickBo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N251" s="1"/>
      <c r="O251" s="1"/>
      <c r="P251" s="1"/>
      <c r="Q251" s="1"/>
      <c r="R251" s="1"/>
      <c r="S251" s="1"/>
      <c r="T251" s="1"/>
      <c r="U251" s="1"/>
      <c r="Z251" s="61" t="str">
        <f>$B$98</f>
        <v>KT</v>
      </c>
      <c r="AA251" s="68" t="str">
        <f>$A$98</f>
        <v>J. Massimo</v>
      </c>
      <c r="AB251" s="62">
        <f>$L$98</f>
        <v>44</v>
      </c>
      <c r="AC251" s="62">
        <f>$V$98</f>
        <v>53</v>
      </c>
      <c r="AD251" s="62">
        <f>$W$98</f>
        <v>97</v>
      </c>
      <c r="AE251" s="62" t="e">
        <f>IF(AA251="","",IF(AD251&gt;"a","",IF(AD251=AD250,AE250,COUNTA($AE$118:AE250))))</f>
        <v>#VALUE!</v>
      </c>
      <c r="AF251" s="71"/>
      <c r="AG251" s="81"/>
      <c r="AH251" s="82"/>
      <c r="AI251" s="72"/>
      <c r="AJ251" s="72"/>
      <c r="AK251" s="72"/>
      <c r="AL251" s="72"/>
    </row>
    <row r="252" spans="1:38" ht="9.75" customHeight="1" thickTop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N252" s="1"/>
      <c r="O252" s="1"/>
      <c r="P252" s="1"/>
      <c r="Q252" s="1"/>
      <c r="R252" s="1"/>
      <c r="S252" s="1"/>
      <c r="T252" s="1"/>
      <c r="U252" s="1"/>
      <c r="Z252" s="61" t="str">
        <f>$B$99</f>
        <v>KT</v>
      </c>
      <c r="AA252" s="68" t="str">
        <f>$A$99</f>
        <v>B. Spizzirri</v>
      </c>
      <c r="AB252" s="62">
        <f>$L$99</f>
        <v>55</v>
      </c>
      <c r="AC252" s="62">
        <f>$V$99</f>
        <v>62</v>
      </c>
      <c r="AD252" s="62">
        <f>$W$99</f>
        <v>117</v>
      </c>
      <c r="AE252" s="62">
        <f>IF(AA252="","",IF(AD252&gt;"a","",IF(AD252=AD251,AE251,COUNTA($AE$118:AE251))))</f>
        <v>42</v>
      </c>
      <c r="AF252" s="69"/>
      <c r="AG252" s="83"/>
      <c r="AH252" s="64"/>
      <c r="AI252" s="65"/>
      <c r="AJ252" s="65"/>
      <c r="AK252" s="63"/>
      <c r="AL252" s="65"/>
    </row>
    <row r="253" spans="1:38" ht="9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N253" s="1"/>
      <c r="O253" s="1"/>
      <c r="P253" s="1"/>
      <c r="Q253" s="1"/>
      <c r="R253" s="1"/>
      <c r="S253" s="1"/>
      <c r="T253" s="1"/>
      <c r="U253" s="1"/>
      <c r="Z253" s="61" t="str">
        <f>$B$100</f>
        <v>KT</v>
      </c>
      <c r="AA253" s="68" t="str">
        <f>$A$100</f>
        <v>E. Buss</v>
      </c>
      <c r="AB253" s="62">
        <f>$L$100</f>
        <v>53</v>
      </c>
      <c r="AC253" s="62">
        <f>$V$100</f>
        <v>53</v>
      </c>
      <c r="AD253" s="62">
        <f>$W$100</f>
        <v>106</v>
      </c>
      <c r="AE253" s="62">
        <f>IF(AA253="","",IF(AD253&gt;"a","",IF(AD253=AD252,AE252,COUNTA($AE$118:AE252))))</f>
        <v>43</v>
      </c>
      <c r="AF253" s="69"/>
      <c r="AG253" s="83" t="s">
        <v>9</v>
      </c>
      <c r="AH253" s="64" t="s">
        <v>26</v>
      </c>
      <c r="AI253" s="65" t="s">
        <v>10</v>
      </c>
      <c r="AJ253" s="65" t="s">
        <v>11</v>
      </c>
      <c r="AK253" s="63" t="s">
        <v>7</v>
      </c>
      <c r="AL253" s="65" t="s">
        <v>12</v>
      </c>
    </row>
    <row r="254" spans="1:38" ht="9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N254" s="1"/>
      <c r="O254" s="1"/>
      <c r="P254" s="1"/>
      <c r="Q254" s="1"/>
      <c r="R254" s="1"/>
      <c r="S254" s="1"/>
      <c r="T254" s="1"/>
      <c r="U254" s="1"/>
      <c r="Z254" s="61" t="str">
        <f>$B$101</f>
        <v>KT</v>
      </c>
      <c r="AA254" s="68" t="str">
        <f>$A$101</f>
        <v>A. Stich</v>
      </c>
      <c r="AB254" s="62">
        <f>$L$101</f>
        <v>54</v>
      </c>
      <c r="AC254" s="62">
        <f>$V$101</f>
        <v>48</v>
      </c>
      <c r="AD254" s="62">
        <f>$W$101</f>
        <v>102</v>
      </c>
      <c r="AE254" s="62">
        <f>IF(AA254="","",IF(AD254&gt;"a","",IF(AD254=AD253,AE253,COUNTA($AE$118:AE253))))</f>
        <v>44</v>
      </c>
      <c r="AF254" s="69"/>
      <c r="AG254" s="84" t="str">
        <f>$Z$283</f>
        <v>RH</v>
      </c>
      <c r="AH254" s="68" t="str">
        <f>$AA$283</f>
        <v>K. Schultz</v>
      </c>
      <c r="AI254" s="62">
        <f>$AB$283</f>
        <v>53</v>
      </c>
      <c r="AJ254" s="62">
        <f>$AC$283</f>
        <v>46</v>
      </c>
      <c r="AK254" s="62">
        <f>$AD$283</f>
        <v>99</v>
      </c>
      <c r="AL254" s="62">
        <f>$AE$283</f>
        <v>73</v>
      </c>
    </row>
    <row r="255" spans="1:38" ht="9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N255" s="1"/>
      <c r="O255" s="1"/>
      <c r="P255" s="1"/>
      <c r="Q255" s="1"/>
      <c r="R255" s="1"/>
      <c r="S255" s="1"/>
      <c r="T255" s="1"/>
      <c r="U255" s="1"/>
      <c r="Z255" s="61" t="str">
        <f>$B$102</f>
        <v>KT</v>
      </c>
      <c r="AA255" s="68" t="str">
        <f>$A$102</f>
        <v>H. Ingram</v>
      </c>
      <c r="AB255" s="62">
        <f>$L$102</f>
        <v>67</v>
      </c>
      <c r="AC255" s="62">
        <f>$V$102</f>
        <v>56</v>
      </c>
      <c r="AD255" s="62">
        <f>$W$102</f>
        <v>123</v>
      </c>
      <c r="AE255" s="62">
        <f>IF(AA255="","",IF(AD255&gt;"a","",IF(AD255=AD254,AE254,COUNTA($AE$118:AE254))))</f>
        <v>45</v>
      </c>
      <c r="AF255" s="69"/>
      <c r="AG255" s="84" t="str">
        <f>$Z$284</f>
        <v>RH</v>
      </c>
      <c r="AH255" s="68" t="str">
        <f>$AA$284</f>
        <v>J. McReynolds</v>
      </c>
      <c r="AI255" s="62">
        <f>$AB$284</f>
        <v>55</v>
      </c>
      <c r="AJ255" s="62">
        <f>$AC$284</f>
        <v>55</v>
      </c>
      <c r="AK255" s="62">
        <f>$AD$284</f>
        <v>110</v>
      </c>
      <c r="AL255" s="62">
        <f>$AE$284</f>
        <v>74</v>
      </c>
    </row>
    <row r="256" spans="1:38" ht="9.75" customHeight="1" x14ac:dyDescent="0.2">
      <c r="A256" s="1"/>
      <c r="B256" s="1"/>
      <c r="C256" s="1"/>
      <c r="D256" s="1"/>
      <c r="Z256" s="61" t="str">
        <f>$B$106</f>
        <v>KEW</v>
      </c>
      <c r="AA256" s="68" t="str">
        <f>$A$106</f>
        <v>A. Dreher</v>
      </c>
      <c r="AB256" s="62">
        <f>$L$106</f>
        <v>53</v>
      </c>
      <c r="AC256" s="62">
        <f>$V$106</f>
        <v>51</v>
      </c>
      <c r="AD256" s="62">
        <f>$W$106</f>
        <v>104</v>
      </c>
      <c r="AE256" s="62">
        <f>IF(AA256="","",IF(AD256&gt;"a","",IF(AD256=AD255,AE255,COUNTA($AE$118:AE255))))</f>
        <v>46</v>
      </c>
      <c r="AF256" s="69"/>
      <c r="AG256" s="84" t="str">
        <f>$Z$285</f>
        <v>RH</v>
      </c>
      <c r="AH256" s="68" t="str">
        <f>$AA$285</f>
        <v>C. Berry</v>
      </c>
      <c r="AI256" s="62">
        <f>$AB$285</f>
        <v>58</v>
      </c>
      <c r="AJ256" s="62">
        <f>$AC$285</f>
        <v>50</v>
      </c>
      <c r="AK256" s="62">
        <f>$AD$285</f>
        <v>108</v>
      </c>
      <c r="AL256" s="62">
        <f>$AE$285</f>
        <v>75</v>
      </c>
    </row>
    <row r="257" spans="1:38" ht="9.75" customHeight="1" x14ac:dyDescent="0.2">
      <c r="A257" s="1"/>
      <c r="B257" s="1"/>
      <c r="C257" s="1"/>
      <c r="D257" s="1"/>
      <c r="Z257" s="61" t="str">
        <f>$B$107</f>
        <v>KEW</v>
      </c>
      <c r="AA257" s="68" t="str">
        <f>$A$107</f>
        <v>A. Wisnefske</v>
      </c>
      <c r="AB257" s="62">
        <f>$L$107</f>
        <v>50</v>
      </c>
      <c r="AC257" s="62">
        <f>$V$107</f>
        <v>49</v>
      </c>
      <c r="AD257" s="62">
        <f>$W$107</f>
        <v>99</v>
      </c>
      <c r="AE257" s="62">
        <f>IF(AA257="","",IF(AD257&gt;"a","",IF(AD257=AD256,AE256,COUNTA($AE$118:AE256))))</f>
        <v>47</v>
      </c>
      <c r="AF257" s="69"/>
      <c r="AG257" s="84" t="str">
        <f>$Z$286</f>
        <v>SEY</v>
      </c>
      <c r="AH257" s="68" t="str">
        <f>$AA$286</f>
        <v>G.Heins</v>
      </c>
      <c r="AI257" s="62">
        <f>$AB$286</f>
        <v>54</v>
      </c>
      <c r="AJ257" s="62">
        <f>$AC$286</f>
        <v>49</v>
      </c>
      <c r="AK257" s="62">
        <f>$AD$286</f>
        <v>103</v>
      </c>
      <c r="AL257" s="62">
        <f>$AE$286</f>
        <v>76</v>
      </c>
    </row>
    <row r="258" spans="1:38" ht="9.75" customHeight="1" x14ac:dyDescent="0.2">
      <c r="A258" s="1"/>
      <c r="B258" s="1"/>
      <c r="C258" s="1"/>
      <c r="D258" s="1"/>
      <c r="Z258" s="61" t="str">
        <f>$B$108</f>
        <v>KEW</v>
      </c>
      <c r="AA258" s="68" t="str">
        <f>$A$108</f>
        <v>T. Cook</v>
      </c>
      <c r="AB258" s="62">
        <f>$L$108</f>
        <v>55</v>
      </c>
      <c r="AC258" s="62">
        <f>$V$108</f>
        <v>49</v>
      </c>
      <c r="AD258" s="62">
        <f>$W$108</f>
        <v>104</v>
      </c>
      <c r="AE258" s="62">
        <f>IF(AA258="","",IF(AD258&gt;"a","",IF(AD258=AD257,AE257,COUNTA($AE$118:AE257))))</f>
        <v>48</v>
      </c>
      <c r="AF258" s="69"/>
      <c r="AG258" s="84" t="str">
        <f>$Z$287</f>
        <v>SEY</v>
      </c>
      <c r="AH258" s="68" t="str">
        <f>$AA$287</f>
        <v xml:space="preserve"> </v>
      </c>
      <c r="AI258" s="62" t="str">
        <f>$AB$287</f>
        <v xml:space="preserve"> </v>
      </c>
      <c r="AJ258" s="62" t="str">
        <f>$AC$287</f>
        <v>dq</v>
      </c>
      <c r="AK258" s="62" t="str">
        <f>$AD$287</f>
        <v>dq</v>
      </c>
      <c r="AL258" s="62" t="str">
        <f>$AE$287</f>
        <v/>
      </c>
    </row>
    <row r="259" spans="1:38" ht="9.75" customHeight="1" x14ac:dyDescent="0.2">
      <c r="A259" s="1"/>
      <c r="B259" s="1"/>
      <c r="C259" s="1"/>
      <c r="D259" s="1"/>
      <c r="Z259" s="61" t="str">
        <f>$B$109</f>
        <v>KEW</v>
      </c>
      <c r="AA259" s="68" t="str">
        <f>$A$109</f>
        <v>T. Schmidt</v>
      </c>
      <c r="AB259" s="62">
        <f>$L$109</f>
        <v>54</v>
      </c>
      <c r="AC259" s="62">
        <f>$V$109</f>
        <v>53</v>
      </c>
      <c r="AD259" s="62">
        <f>$W$109</f>
        <v>107</v>
      </c>
      <c r="AE259" s="62">
        <f>IF(AA259="","",IF(AD259&gt;"a","",IF(AD259=AD258,AE258,COUNTA($AE$118:AE258))))</f>
        <v>49</v>
      </c>
      <c r="AF259" s="69"/>
      <c r="AG259" s="84" t="str">
        <f>$Z$288</f>
        <v>SEY</v>
      </c>
      <c r="AH259" s="68" t="str">
        <f>$AA$288</f>
        <v>B. King</v>
      </c>
      <c r="AI259" s="62">
        <f>$AB$288</f>
        <v>51</v>
      </c>
      <c r="AJ259" s="62">
        <f>$AC$288</f>
        <v>44</v>
      </c>
      <c r="AK259" s="62">
        <f>$AD$288</f>
        <v>95</v>
      </c>
      <c r="AL259" s="62">
        <f>$AE$288</f>
        <v>78</v>
      </c>
    </row>
    <row r="260" spans="1:38" ht="9.75" customHeight="1" x14ac:dyDescent="0.2">
      <c r="Z260" s="61" t="str">
        <f>$B$110</f>
        <v>KEW</v>
      </c>
      <c r="AA260" s="68" t="str">
        <f>$A$110</f>
        <v>L. Lindsley</v>
      </c>
      <c r="AB260" s="62">
        <f>$L$110</f>
        <v>53</v>
      </c>
      <c r="AC260" s="62">
        <f>$V$110</f>
        <v>55</v>
      </c>
      <c r="AD260" s="62">
        <f>$W$110</f>
        <v>108</v>
      </c>
      <c r="AE260" s="62">
        <f>IF(AA260="","",IF(AD260&gt;"a","",IF(AD260=AD259,AE259,COUNTA($AE$118:AE259))))</f>
        <v>50</v>
      </c>
      <c r="AF260" s="69"/>
      <c r="AG260" s="84" t="str">
        <f>$Z$289</f>
        <v>SEY</v>
      </c>
      <c r="AH260" s="68" t="str">
        <f>$AA$289</f>
        <v>L. Hermus</v>
      </c>
      <c r="AI260" s="62">
        <f>$AB$289</f>
        <v>78</v>
      </c>
      <c r="AJ260" s="62">
        <f>$AC$289</f>
        <v>58</v>
      </c>
      <c r="AK260" s="62">
        <f>$AD$289</f>
        <v>136</v>
      </c>
      <c r="AL260" s="62">
        <f>$AE$289</f>
        <v>79</v>
      </c>
    </row>
    <row r="261" spans="1:38" ht="9.75" customHeight="1" x14ac:dyDescent="0.2">
      <c r="Z261" s="61" t="e">
        <f>#REF!</f>
        <v>#REF!</v>
      </c>
      <c r="AA261" s="68" t="e">
        <f>#REF!</f>
        <v>#REF!</v>
      </c>
      <c r="AB261" s="62" t="e">
        <f>#REF!</f>
        <v>#REF!</v>
      </c>
      <c r="AC261" s="62" t="e">
        <f>#REF!</f>
        <v>#REF!</v>
      </c>
      <c r="AD261" s="62" t="e">
        <f>#REF!</f>
        <v>#REF!</v>
      </c>
      <c r="AE261" s="62" t="e">
        <f>IF(AA261="","",IF(AD261&gt;"a","",IF(AD261=AD260,AE260,COUNTA($AE$118:AE260))))</f>
        <v>#REF!</v>
      </c>
      <c r="AF261" s="69"/>
      <c r="AG261" s="84" t="str">
        <f>$Z$290</f>
        <v>SEY</v>
      </c>
      <c r="AH261" s="68" t="str">
        <f>$AA$290</f>
        <v>M. Patza</v>
      </c>
      <c r="AI261" s="62">
        <f>$AB$290</f>
        <v>76</v>
      </c>
      <c r="AJ261" s="62">
        <f>$AC$290</f>
        <v>66</v>
      </c>
      <c r="AK261" s="62">
        <f>$AD$290</f>
        <v>142</v>
      </c>
      <c r="AL261" s="62">
        <f>$AE$290</f>
        <v>80</v>
      </c>
    </row>
    <row r="262" spans="1:38" ht="9.75" customHeight="1" x14ac:dyDescent="0.2">
      <c r="Z262" s="61" t="e">
        <f>#REF!</f>
        <v>#REF!</v>
      </c>
      <c r="AA262" s="68" t="e">
        <f>#REF!</f>
        <v>#REF!</v>
      </c>
      <c r="AB262" s="62" t="e">
        <f>#REF!</f>
        <v>#REF!</v>
      </c>
      <c r="AC262" s="62" t="e">
        <f>#REF!</f>
        <v>#REF!</v>
      </c>
      <c r="AD262" s="62" t="e">
        <f>#REF!</f>
        <v>#REF!</v>
      </c>
      <c r="AE262" s="62" t="e">
        <f>IF(AA262="","",IF(AD262&gt;"a","",IF(AD262=AD261,AE261,COUNTA($AE$118:AE261))))</f>
        <v>#REF!</v>
      </c>
      <c r="AF262" s="69"/>
      <c r="AG262" s="84" t="str">
        <f>$Z$291</f>
        <v>SHE</v>
      </c>
      <c r="AH262" s="68" t="str">
        <f>$AA$291</f>
        <v>S. Moerchen</v>
      </c>
      <c r="AI262" s="62">
        <f>$AB$291</f>
        <v>42</v>
      </c>
      <c r="AJ262" s="62">
        <f>$AC$291</f>
        <v>48</v>
      </c>
      <c r="AK262" s="62">
        <f>$AD$291</f>
        <v>90</v>
      </c>
      <c r="AL262" s="62">
        <f>$AE$291</f>
        <v>81</v>
      </c>
    </row>
    <row r="263" spans="1:38" ht="9.75" customHeight="1" x14ac:dyDescent="0.2">
      <c r="Z263" s="61" t="e">
        <f>#REF!</f>
        <v>#REF!</v>
      </c>
      <c r="AA263" s="68" t="e">
        <f>#REF!</f>
        <v>#REF!</v>
      </c>
      <c r="AB263" s="62" t="e">
        <f>#REF!</f>
        <v>#REF!</v>
      </c>
      <c r="AC263" s="62" t="e">
        <f>#REF!</f>
        <v>#REF!</v>
      </c>
      <c r="AD263" s="62" t="e">
        <f>#REF!</f>
        <v>#REF!</v>
      </c>
      <c r="AE263" s="62" t="e">
        <f>IF(AA263="","",IF(AD263&gt;"a","",IF(AD263=AD262,AE262,COUNTA($AE$118:AE262))))</f>
        <v>#REF!</v>
      </c>
      <c r="AF263" s="69"/>
      <c r="AG263" s="84" t="str">
        <f>$Z$292</f>
        <v>SHE</v>
      </c>
      <c r="AH263" s="68" t="str">
        <f>$AA$292</f>
        <v>M. Wassink</v>
      </c>
      <c r="AI263" s="62">
        <f>$AB$292</f>
        <v>48</v>
      </c>
      <c r="AJ263" s="62">
        <f>$AC$292</f>
        <v>51</v>
      </c>
      <c r="AK263" s="62">
        <f>$AD$292</f>
        <v>99</v>
      </c>
      <c r="AL263" s="62">
        <f>$AE$292</f>
        <v>82</v>
      </c>
    </row>
    <row r="264" spans="1:38" ht="9.75" customHeight="1" x14ac:dyDescent="0.2">
      <c r="Z264" s="61" t="e">
        <f>#REF!</f>
        <v>#REF!</v>
      </c>
      <c r="AA264" s="68" t="e">
        <f>#REF!</f>
        <v>#REF!</v>
      </c>
      <c r="AB264" s="62" t="e">
        <f>#REF!</f>
        <v>#REF!</v>
      </c>
      <c r="AC264" s="62" t="e">
        <f>#REF!</f>
        <v>#REF!</v>
      </c>
      <c r="AD264" s="62" t="e">
        <f>#REF!</f>
        <v>#REF!</v>
      </c>
      <c r="AE264" s="62" t="e">
        <f>IF(AA264="","",IF(AD264&gt;"a","",IF(AD264=AD263,AE263,COUNTA($AE$118:AE263))))</f>
        <v>#REF!</v>
      </c>
      <c r="AF264" s="69"/>
      <c r="AG264" s="84" t="str">
        <f>$Z$293</f>
        <v>SHE</v>
      </c>
      <c r="AH264" s="68" t="str">
        <f>$AA$293</f>
        <v>M. Schlieder</v>
      </c>
      <c r="AI264" s="62">
        <f>$AB$293</f>
        <v>54</v>
      </c>
      <c r="AJ264" s="62">
        <f>$AC$293</f>
        <v>64</v>
      </c>
      <c r="AK264" s="62">
        <f>$AD$293</f>
        <v>118</v>
      </c>
      <c r="AL264" s="62">
        <f>$AE$293</f>
        <v>83</v>
      </c>
    </row>
    <row r="265" spans="1:38" ht="9.75" customHeight="1" x14ac:dyDescent="0.2">
      <c r="Z265" s="61" t="e">
        <f>#REF!</f>
        <v>#REF!</v>
      </c>
      <c r="AA265" s="68" t="e">
        <f>#REF!</f>
        <v>#REF!</v>
      </c>
      <c r="AB265" s="62" t="e">
        <f>#REF!</f>
        <v>#REF!</v>
      </c>
      <c r="AC265" s="62" t="e">
        <f>#REF!</f>
        <v>#REF!</v>
      </c>
      <c r="AD265" s="62" t="e">
        <f>#REF!</f>
        <v>#REF!</v>
      </c>
      <c r="AE265" s="62" t="e">
        <f>IF(AA265="","",IF(AD265&gt;"a","",IF(AD265=AD264,AE264,COUNTA($AE$118:AE264))))</f>
        <v>#REF!</v>
      </c>
      <c r="AF265" s="69"/>
      <c r="AG265" s="84" t="str">
        <f>$Z$294</f>
        <v>SHE</v>
      </c>
      <c r="AH265" s="68" t="str">
        <f>$AA$294</f>
        <v>A. Smith</v>
      </c>
      <c r="AI265" s="62">
        <f>$AB$294</f>
        <v>52</v>
      </c>
      <c r="AJ265" s="62">
        <f>$AC$294</f>
        <v>54</v>
      </c>
      <c r="AK265" s="62">
        <f>$AD$294</f>
        <v>106</v>
      </c>
      <c r="AL265" s="62">
        <f>$AE$294</f>
        <v>84</v>
      </c>
    </row>
    <row r="266" spans="1:38" ht="9.75" customHeight="1" x14ac:dyDescent="0.2">
      <c r="Z266" s="61" t="str">
        <f>$B$115</f>
        <v>KIM</v>
      </c>
      <c r="AA266" s="68" t="str">
        <f>$A$115</f>
        <v>E. Carew</v>
      </c>
      <c r="AB266" s="62">
        <f>$L$115</f>
        <v>49</v>
      </c>
      <c r="AC266" s="62">
        <f>$V$115</f>
        <v>48</v>
      </c>
      <c r="AD266" s="62">
        <f>$W$115</f>
        <v>97</v>
      </c>
      <c r="AE266" s="62" t="e">
        <f>IF(AA266="","",IF(AD266&gt;"a","",IF(AD266=AD265,AE265,COUNTA($AE$118:AE265))))</f>
        <v>#REF!</v>
      </c>
      <c r="AF266" s="69"/>
      <c r="AG266" s="84" t="str">
        <f>$Z$295</f>
        <v>SHE</v>
      </c>
      <c r="AH266" s="68" t="str">
        <f>$AA$295</f>
        <v xml:space="preserve"> </v>
      </c>
      <c r="AI266" s="62" t="str">
        <f>$AB$295</f>
        <v xml:space="preserve"> </v>
      </c>
      <c r="AJ266" s="62" t="str">
        <f>$AC$295</f>
        <v>dq</v>
      </c>
      <c r="AK266" s="62" t="str">
        <f>$AD$295</f>
        <v>dq</v>
      </c>
      <c r="AL266" s="62" t="str">
        <f>$AE$295</f>
        <v/>
      </c>
    </row>
    <row r="267" spans="1:38" ht="9.75" customHeight="1" x14ac:dyDescent="0.2">
      <c r="Z267" s="61" t="str">
        <f>$B$116</f>
        <v>KIM</v>
      </c>
      <c r="AA267" s="68" t="str">
        <f>$A$116</f>
        <v>M. Retzlaff</v>
      </c>
      <c r="AB267" s="62">
        <f>$L$116</f>
        <v>57</v>
      </c>
      <c r="AC267" s="62">
        <f>$V$116</f>
        <v>46</v>
      </c>
      <c r="AD267" s="62">
        <f>$W$116</f>
        <v>103</v>
      </c>
      <c r="AE267" s="62">
        <f>IF(AA267="","",IF(AD267&gt;"a","",IF(AD267=AD266,AE266,COUNTA($AE$118:AE266))))</f>
        <v>57</v>
      </c>
      <c r="AF267" s="69"/>
      <c r="AG267" s="84" t="str">
        <f>$Z$296</f>
        <v xml:space="preserve"> </v>
      </c>
      <c r="AH267" s="68">
        <f>$AA$296</f>
        <v>0</v>
      </c>
      <c r="AI267" s="62">
        <f>$AB$296</f>
        <v>0</v>
      </c>
      <c r="AJ267" s="62">
        <f>$AC$296</f>
        <v>0</v>
      </c>
      <c r="AK267" s="62">
        <f>$AD$296</f>
        <v>0</v>
      </c>
      <c r="AL267" s="62">
        <f>$AE$296</f>
        <v>86</v>
      </c>
    </row>
    <row r="268" spans="1:38" ht="9.75" customHeight="1" x14ac:dyDescent="0.2">
      <c r="Z268" s="61" t="str">
        <f>$B$117</f>
        <v>KIM</v>
      </c>
      <c r="AA268" s="68" t="str">
        <f>$A$117</f>
        <v>K. Schrieber</v>
      </c>
      <c r="AB268" s="62">
        <f>$L$117</f>
        <v>52</v>
      </c>
      <c r="AC268" s="62">
        <f>$V$117</f>
        <v>54</v>
      </c>
      <c r="AD268" s="62">
        <f>$W$117</f>
        <v>106</v>
      </c>
      <c r="AE268" s="62">
        <f>IF(AA268="","",IF(AD268&gt;"a","",IF(AD268=AD267,AE267,COUNTA($AE$118:AE267))))</f>
        <v>58</v>
      </c>
      <c r="AF268" s="69"/>
      <c r="AG268" s="84" t="str">
        <f>$Z$297</f>
        <v xml:space="preserve"> </v>
      </c>
      <c r="AH268" s="68">
        <f>$AA$297</f>
        <v>0</v>
      </c>
      <c r="AI268" s="62">
        <f>$AB$297</f>
        <v>0</v>
      </c>
      <c r="AJ268" s="62">
        <f>$AC$297</f>
        <v>0</v>
      </c>
      <c r="AK268" s="62">
        <f>$AD$297</f>
        <v>0</v>
      </c>
      <c r="AL268" s="62">
        <f>$AE$297</f>
        <v>86</v>
      </c>
    </row>
    <row r="269" spans="1:38" ht="9.75" customHeight="1" x14ac:dyDescent="0.2">
      <c r="Z269" s="61" t="str">
        <f>$B$118</f>
        <v>KIM</v>
      </c>
      <c r="AA269" s="68" t="str">
        <f>$A$118</f>
        <v>M. Liston</v>
      </c>
      <c r="AB269" s="62">
        <f>$L$118</f>
        <v>53</v>
      </c>
      <c r="AC269" s="62">
        <f>$V$118</f>
        <v>49</v>
      </c>
      <c r="AD269" s="62">
        <f>$W$118</f>
        <v>102</v>
      </c>
      <c r="AE269" s="62">
        <f>IF(AA269="","",IF(AD269&gt;"a","",IF(AD269=AD268,AE268,COUNTA($AE$118:AE268))))</f>
        <v>59</v>
      </c>
      <c r="AF269" s="69"/>
      <c r="AG269" s="84" t="str">
        <f>$Z$298</f>
        <v xml:space="preserve"> </v>
      </c>
      <c r="AH269" s="68">
        <f>$AA$298</f>
        <v>0</v>
      </c>
      <c r="AI269" s="62">
        <f>$AB$298</f>
        <v>0</v>
      </c>
      <c r="AJ269" s="62">
        <f>$AC$298</f>
        <v>0</v>
      </c>
      <c r="AK269" s="62">
        <f>$AD$298</f>
        <v>0</v>
      </c>
      <c r="AL269" s="62">
        <f>$AE$298</f>
        <v>86</v>
      </c>
    </row>
    <row r="270" spans="1:38" ht="9.75" customHeight="1" x14ac:dyDescent="0.2">
      <c r="Z270" s="61" t="str">
        <f>$B$119</f>
        <v>KIM</v>
      </c>
      <c r="AA270" s="68" t="str">
        <f>$A$119</f>
        <v>C. Kroner</v>
      </c>
      <c r="AB270" s="62">
        <f>$L$119</f>
        <v>53</v>
      </c>
      <c r="AC270" s="62">
        <f>$V$119</f>
        <v>49</v>
      </c>
      <c r="AD270" s="62">
        <f>$W$119</f>
        <v>102</v>
      </c>
      <c r="AE270" s="62">
        <f>IF(AA270="","",IF(AD270&gt;"a","",IF(AD270=AD269,AE269,COUNTA($AE$118:AE269))))</f>
        <v>59</v>
      </c>
      <c r="AF270" s="69"/>
      <c r="AG270" s="84" t="str">
        <f>$Z$299</f>
        <v xml:space="preserve"> </v>
      </c>
      <c r="AH270" s="68">
        <f>$AA$299</f>
        <v>0</v>
      </c>
      <c r="AI270" s="62">
        <f>$AB$299</f>
        <v>0</v>
      </c>
      <c r="AJ270" s="62">
        <f>$AC$299</f>
        <v>0</v>
      </c>
      <c r="AK270" s="62">
        <f>$AD$299</f>
        <v>0</v>
      </c>
      <c r="AL270" s="62">
        <f>$AE$299</f>
        <v>86</v>
      </c>
    </row>
    <row r="271" spans="1:38" ht="9.75" customHeight="1" x14ac:dyDescent="0.2">
      <c r="Z271" s="61" t="str">
        <f>$B$131</f>
        <v>OW</v>
      </c>
      <c r="AA271" s="68" t="str">
        <f>$A$131</f>
        <v xml:space="preserve"> </v>
      </c>
      <c r="AB271" s="62" t="str">
        <f>$L$131</f>
        <v xml:space="preserve"> </v>
      </c>
      <c r="AC271" s="62" t="str">
        <f>$V$131</f>
        <v xml:space="preserve"> </v>
      </c>
      <c r="AD271" s="62" t="e">
        <f>$W$131</f>
        <v>#VALUE!</v>
      </c>
      <c r="AE271" s="62" t="e">
        <f>IF(AA271="","",IF(AD271&gt;"a","",IF(AD271=AD270,AE270,COUNTA($AE$118:AE270))))</f>
        <v>#VALUE!</v>
      </c>
      <c r="AF271" s="69"/>
      <c r="AG271" s="84" t="str">
        <f>$Z$300</f>
        <v xml:space="preserve"> </v>
      </c>
      <c r="AH271" s="68">
        <f>$AA$300</f>
        <v>0</v>
      </c>
      <c r="AI271" s="62">
        <f>$AB$300</f>
        <v>0</v>
      </c>
      <c r="AJ271" s="62">
        <f>$AC$300</f>
        <v>0</v>
      </c>
      <c r="AK271" s="62">
        <f>$AD$300</f>
        <v>0</v>
      </c>
      <c r="AL271" s="62">
        <f>$AE$300</f>
        <v>86</v>
      </c>
    </row>
    <row r="272" spans="1:38" ht="9.75" customHeight="1" x14ac:dyDescent="0.2">
      <c r="Z272" s="61" t="str">
        <f>$B$132</f>
        <v>OW</v>
      </c>
      <c r="AA272" s="68" t="str">
        <f>$A$132</f>
        <v xml:space="preserve"> </v>
      </c>
      <c r="AB272" s="62" t="str">
        <f>$L$132</f>
        <v xml:space="preserve"> </v>
      </c>
      <c r="AC272" s="62" t="str">
        <f>$V$132</f>
        <v xml:space="preserve"> </v>
      </c>
      <c r="AD272" s="62" t="e">
        <f>$W$132</f>
        <v>#VALUE!</v>
      </c>
      <c r="AE272" s="62" t="e">
        <f>IF(AA272="","",IF(AD272&gt;"a","",IF(AD272=AD271,AE271,COUNTA($AE$118:AE271))))</f>
        <v>#VALUE!</v>
      </c>
      <c r="AF272" s="69"/>
      <c r="AG272" s="84" t="str">
        <f>$Z$301</f>
        <v xml:space="preserve"> </v>
      </c>
      <c r="AH272" s="68" t="str">
        <f>$AA$301</f>
        <v xml:space="preserve"> </v>
      </c>
      <c r="AI272" s="62">
        <f>$AB$301</f>
        <v>0</v>
      </c>
      <c r="AJ272" s="62">
        <f>$AC$301</f>
        <v>0</v>
      </c>
      <c r="AK272" s="62">
        <f>$AD$301</f>
        <v>0</v>
      </c>
      <c r="AL272" s="62">
        <f>$AE$301</f>
        <v>86</v>
      </c>
    </row>
    <row r="273" spans="26:38" ht="9.75" customHeight="1" x14ac:dyDescent="0.2">
      <c r="Z273" s="61" t="str">
        <f>$B$133</f>
        <v>OW</v>
      </c>
      <c r="AA273" s="68" t="str">
        <f>$A$133</f>
        <v xml:space="preserve"> </v>
      </c>
      <c r="AB273" s="62" t="str">
        <f>$L$133</f>
        <v xml:space="preserve"> </v>
      </c>
      <c r="AC273" s="62" t="str">
        <f>$V$133</f>
        <v xml:space="preserve"> </v>
      </c>
      <c r="AD273" s="62" t="e">
        <f>$W$133</f>
        <v>#VALUE!</v>
      </c>
      <c r="AE273" s="62" t="e">
        <f>IF(AA273="","",IF(AD273&gt;"a","",IF(AD273=AD272,AE272,COUNTA($AE$118:AE272))))</f>
        <v>#VALUE!</v>
      </c>
      <c r="AF273" s="69"/>
      <c r="AG273" s="84" t="str">
        <f>$Z$302</f>
        <v xml:space="preserve"> </v>
      </c>
      <c r="AH273" s="68" t="str">
        <f>$AA$302</f>
        <v xml:space="preserve"> </v>
      </c>
      <c r="AI273" s="62">
        <f>$AB$302</f>
        <v>0</v>
      </c>
      <c r="AJ273" s="62">
        <f>$AC$302</f>
        <v>0</v>
      </c>
      <c r="AK273" s="62">
        <f>$AD$302</f>
        <v>0</v>
      </c>
      <c r="AL273" s="62">
        <f>$AE$302</f>
        <v>86</v>
      </c>
    </row>
    <row r="274" spans="26:38" ht="9.75" customHeight="1" x14ac:dyDescent="0.2">
      <c r="Z274" s="61" t="str">
        <f>$B$134</f>
        <v>OW</v>
      </c>
      <c r="AA274" s="68" t="str">
        <f>$A$134</f>
        <v xml:space="preserve"> </v>
      </c>
      <c r="AB274" s="62" t="str">
        <f>$L$134</f>
        <v xml:space="preserve"> </v>
      </c>
      <c r="AC274" s="62" t="str">
        <f>$V$134</f>
        <v xml:space="preserve"> </v>
      </c>
      <c r="AD274" s="62" t="e">
        <f>$W$134</f>
        <v>#VALUE!</v>
      </c>
      <c r="AE274" s="62" t="e">
        <f>IF(AA274="","",IF(AD274&gt;"a","",IF(AD274=AD273,AE273,COUNTA($AE$118:AE273))))</f>
        <v>#VALUE!</v>
      </c>
      <c r="AF274" s="69"/>
      <c r="AG274" s="84" t="str">
        <f>$Z$303</f>
        <v xml:space="preserve"> </v>
      </c>
      <c r="AH274" s="68" t="str">
        <f>$AA$303</f>
        <v xml:space="preserve"> </v>
      </c>
      <c r="AI274" s="62">
        <f>$AB$303</f>
        <v>0</v>
      </c>
      <c r="AJ274" s="62">
        <f>$AC$303</f>
        <v>0</v>
      </c>
      <c r="AK274" s="62">
        <f>$AD$303</f>
        <v>0</v>
      </c>
      <c r="AL274" s="62">
        <f>$AE$303</f>
        <v>86</v>
      </c>
    </row>
    <row r="275" spans="26:38" ht="9.75" customHeight="1" x14ac:dyDescent="0.2">
      <c r="Z275" s="61" t="str">
        <f>$B$135</f>
        <v>OW</v>
      </c>
      <c r="AA275" s="68">
        <f>$A$135</f>
        <v>0</v>
      </c>
      <c r="AB275" s="62" t="str">
        <f>$L$135</f>
        <v xml:space="preserve"> </v>
      </c>
      <c r="AC275" s="62" t="str">
        <f>$V$135</f>
        <v xml:space="preserve"> </v>
      </c>
      <c r="AD275" s="62" t="e">
        <f>$W$135</f>
        <v>#VALUE!</v>
      </c>
      <c r="AE275" s="62" t="e">
        <f>IF(AA275="","",IF(AD275&gt;"a","",IF(AD275=AD274,AE274,COUNTA($AE$118:AE274))))</f>
        <v>#VALUE!</v>
      </c>
      <c r="AF275" s="69"/>
      <c r="AG275" s="84" t="str">
        <f>$Z$304</f>
        <v xml:space="preserve"> </v>
      </c>
      <c r="AH275" s="68" t="str">
        <f>$AA$304</f>
        <v xml:space="preserve"> </v>
      </c>
      <c r="AI275" s="62">
        <f>$AB$304</f>
        <v>0</v>
      </c>
      <c r="AJ275" s="62">
        <f>$AC$304</f>
        <v>0</v>
      </c>
      <c r="AK275" s="62">
        <f>$AD$304</f>
        <v>0</v>
      </c>
      <c r="AL275" s="62">
        <f>$AE$304</f>
        <v>86</v>
      </c>
    </row>
    <row r="276" spans="26:38" ht="9.75" customHeight="1" x14ac:dyDescent="0.2">
      <c r="Z276" s="61" t="str">
        <f>$B$139</f>
        <v>RC</v>
      </c>
      <c r="AA276" s="68" t="str">
        <f>$A$139</f>
        <v>B. Glennon</v>
      </c>
      <c r="AB276" s="62">
        <f>$L$139</f>
        <v>47</v>
      </c>
      <c r="AC276" s="62">
        <f>$V$139</f>
        <v>38</v>
      </c>
      <c r="AD276" s="62">
        <f>$W$139</f>
        <v>85</v>
      </c>
      <c r="AE276" s="62" t="e">
        <f>IF(AA276="","",IF(AD276&gt;"a","",IF(AD276=AD275,AE275,COUNTA($AE$118:AE275))))</f>
        <v>#VALUE!</v>
      </c>
      <c r="AF276" s="69"/>
      <c r="AG276" s="84" t="str">
        <f>$Z$305</f>
        <v xml:space="preserve"> </v>
      </c>
      <c r="AH276" s="68" t="str">
        <f>$AA$305</f>
        <v xml:space="preserve"> </v>
      </c>
      <c r="AI276" s="62">
        <f>$AB$305</f>
        <v>0</v>
      </c>
      <c r="AJ276" s="62">
        <f>$AC$305</f>
        <v>0</v>
      </c>
      <c r="AK276" s="62">
        <f>$AD$305</f>
        <v>0</v>
      </c>
      <c r="AL276" s="62">
        <f>$AE$305</f>
        <v>86</v>
      </c>
    </row>
    <row r="277" spans="26:38" ht="9.75" customHeight="1" x14ac:dyDescent="0.2">
      <c r="Z277" s="61" t="str">
        <f>$B$140</f>
        <v>RC</v>
      </c>
      <c r="AA277" s="68" t="str">
        <f>$A$140</f>
        <v>H. Leonard</v>
      </c>
      <c r="AB277" s="62">
        <f>$L$140</f>
        <v>47</v>
      </c>
      <c r="AC277" s="62">
        <f>$V$140</f>
        <v>41</v>
      </c>
      <c r="AD277" s="62">
        <f>$W$140</f>
        <v>88</v>
      </c>
      <c r="AE277" s="62">
        <f>IF(AA277="","",IF(AD277&gt;"a","",IF(AD277=AD276,AE276,COUNTA($AE$118:AE276))))</f>
        <v>67</v>
      </c>
      <c r="AF277" s="69"/>
      <c r="AG277" s="84" t="str">
        <f>$Z$306</f>
        <v xml:space="preserve"> </v>
      </c>
      <c r="AH277" s="61" t="str">
        <f>$AA$306</f>
        <v/>
      </c>
      <c r="AI277" s="62" t="str">
        <f>$AB$306</f>
        <v/>
      </c>
      <c r="AJ277" s="62" t="str">
        <f>$AC$306</f>
        <v/>
      </c>
      <c r="AK277" s="62" t="str">
        <f>$AD$306</f>
        <v>zz</v>
      </c>
      <c r="AL277" s="62" t="str">
        <f>$AE$306</f>
        <v/>
      </c>
    </row>
    <row r="278" spans="26:38" ht="9.75" customHeight="1" x14ac:dyDescent="0.2">
      <c r="Z278" s="61" t="str">
        <f>$B$141</f>
        <v>RC</v>
      </c>
      <c r="AA278" s="68" t="str">
        <f>$A$141</f>
        <v>N. Kortendick</v>
      </c>
      <c r="AB278" s="62">
        <f>$L$141</f>
        <v>50</v>
      </c>
      <c r="AC278" s="62">
        <f>$V$141</f>
        <v>45</v>
      </c>
      <c r="AD278" s="62">
        <f>$W$141</f>
        <v>95</v>
      </c>
      <c r="AE278" s="62">
        <f>IF(AA278="","",IF(AD278&gt;"a","",IF(AD278=AD277,AE277,COUNTA($AE$118:AE277))))</f>
        <v>68</v>
      </c>
      <c r="AF278" s="69"/>
      <c r="AG278" s="84" t="str">
        <f>$Z$307</f>
        <v/>
      </c>
      <c r="AH278" s="61" t="str">
        <f>$AA$307</f>
        <v/>
      </c>
      <c r="AI278" s="62" t="str">
        <f>$AB$307</f>
        <v/>
      </c>
      <c r="AJ278" s="62" t="str">
        <f>$AC$307</f>
        <v/>
      </c>
      <c r="AK278" s="62" t="str">
        <f>$AD$307</f>
        <v>zz</v>
      </c>
      <c r="AL278" s="62" t="str">
        <f>$AE$307</f>
        <v/>
      </c>
    </row>
    <row r="279" spans="26:38" ht="9.75" customHeight="1" x14ac:dyDescent="0.2">
      <c r="Z279" s="61" t="str">
        <f>$B$142</f>
        <v>RC</v>
      </c>
      <c r="AA279" s="68" t="str">
        <f>$A$142</f>
        <v>L. Chiappetta</v>
      </c>
      <c r="AB279" s="62">
        <f>$L$142</f>
        <v>50</v>
      </c>
      <c r="AC279" s="62">
        <f>$V$142</f>
        <v>49</v>
      </c>
      <c r="AD279" s="62">
        <f>$W$142</f>
        <v>99</v>
      </c>
      <c r="AE279" s="62">
        <f>IF(AA279="","",IF(AD279&gt;"a","",IF(AD279=AD278,AE278,COUNTA($AE$118:AE278))))</f>
        <v>69</v>
      </c>
      <c r="AF279" s="69"/>
      <c r="AG279" s="84" t="str">
        <f>$Z$308</f>
        <v/>
      </c>
      <c r="AH279" s="61" t="str">
        <f>$AA$308</f>
        <v/>
      </c>
      <c r="AI279" s="62" t="str">
        <f>$AB$308</f>
        <v/>
      </c>
      <c r="AJ279" s="62" t="str">
        <f>$AC$308</f>
        <v/>
      </c>
      <c r="AK279" s="62" t="str">
        <f>$AD$308</f>
        <v>zz</v>
      </c>
      <c r="AL279" s="62" t="str">
        <f>$AE$308</f>
        <v/>
      </c>
    </row>
    <row r="280" spans="26:38" ht="9.75" customHeight="1" x14ac:dyDescent="0.2">
      <c r="Z280" s="61" t="str">
        <f>$B$143</f>
        <v>RC</v>
      </c>
      <c r="AA280" s="68" t="str">
        <f>$A$143</f>
        <v>G. Wampole</v>
      </c>
      <c r="AB280" s="62">
        <f>$L$143</f>
        <v>56</v>
      </c>
      <c r="AC280" s="62">
        <f>$V$143</f>
        <v>61</v>
      </c>
      <c r="AD280" s="62">
        <f>$W$143</f>
        <v>117</v>
      </c>
      <c r="AE280" s="62">
        <f>IF(AA280="","",IF(AD280&gt;"a","",IF(AD280=AD279,AE279,COUNTA($AE$118:AE279))))</f>
        <v>70</v>
      </c>
      <c r="AF280" s="69"/>
      <c r="AG280" s="84" t="str">
        <f>$Z$309</f>
        <v/>
      </c>
      <c r="AH280" s="61" t="str">
        <f>$AA$309</f>
        <v/>
      </c>
      <c r="AI280" s="62" t="str">
        <f>$AB$309</f>
        <v/>
      </c>
      <c r="AJ280" s="62" t="str">
        <f>$AC$309</f>
        <v/>
      </c>
      <c r="AK280" s="62" t="str">
        <f>$AD$309</f>
        <v>zz</v>
      </c>
      <c r="AL280" s="62" t="str">
        <f>$AE$309</f>
        <v/>
      </c>
    </row>
    <row r="281" spans="26:38" ht="9.75" customHeight="1" x14ac:dyDescent="0.2">
      <c r="Z281" s="61" t="str">
        <f>$B$147</f>
        <v>RH</v>
      </c>
      <c r="AA281" s="68" t="str">
        <f>$A$147</f>
        <v>H. Stone</v>
      </c>
      <c r="AB281" s="62">
        <f>$L$147</f>
        <v>54</v>
      </c>
      <c r="AC281" s="62">
        <f>$V$147</f>
        <v>53</v>
      </c>
      <c r="AD281" s="62">
        <f>$W$147</f>
        <v>107</v>
      </c>
      <c r="AE281" s="62">
        <f>IF(AA281="","",IF(AD281&gt;"a","",IF(AD281=AD280,AE280,COUNTA($AE$118:AE280))))</f>
        <v>71</v>
      </c>
      <c r="AF281" s="69"/>
      <c r="AG281" s="84" t="str">
        <f>$Z$310</f>
        <v/>
      </c>
      <c r="AH281" s="61" t="str">
        <f>$AA$310</f>
        <v/>
      </c>
      <c r="AI281" s="62" t="str">
        <f>$AB$310</f>
        <v/>
      </c>
      <c r="AJ281" s="62" t="str">
        <f>$AC$310</f>
        <v/>
      </c>
      <c r="AK281" s="62" t="str">
        <f>$AD$310</f>
        <v>zz</v>
      </c>
      <c r="AL281" s="62" t="str">
        <f>$AE$310</f>
        <v/>
      </c>
    </row>
    <row r="282" spans="26:38" ht="9.75" customHeight="1" x14ac:dyDescent="0.2">
      <c r="Z282" s="61" t="str">
        <f>$B$148</f>
        <v>RH</v>
      </c>
      <c r="AA282" s="68" t="str">
        <f>$A$148</f>
        <v>A. Singer</v>
      </c>
      <c r="AB282" s="62">
        <f>$L$148</f>
        <v>59</v>
      </c>
      <c r="AC282" s="62">
        <f>$V$148</f>
        <v>50</v>
      </c>
      <c r="AD282" s="62">
        <f>$W$148</f>
        <v>109</v>
      </c>
      <c r="AE282" s="62">
        <f>IF(AA282="","",IF(AD282&gt;"a","",IF(AD282=AD281,AE281,COUNTA($AE$118:AE281))))</f>
        <v>72</v>
      </c>
      <c r="AF282" s="69"/>
      <c r="AG282" s="84"/>
      <c r="AH282" s="61"/>
      <c r="AI282" s="62"/>
      <c r="AJ282" s="62"/>
      <c r="AK282" s="62"/>
      <c r="AL282" s="62"/>
    </row>
    <row r="283" spans="26:38" ht="9.75" customHeight="1" x14ac:dyDescent="0.2">
      <c r="Z283" s="85" t="str">
        <f>$B$149</f>
        <v>RH</v>
      </c>
      <c r="AA283" s="86" t="str">
        <f>$A$149</f>
        <v>K. Schultz</v>
      </c>
      <c r="AB283" s="87">
        <f>$L$149</f>
        <v>53</v>
      </c>
      <c r="AC283" s="87">
        <f>$V$149</f>
        <v>46</v>
      </c>
      <c r="AD283" s="87">
        <f>$W$149</f>
        <v>99</v>
      </c>
      <c r="AE283" s="87">
        <f>IF(AA283="","",IF(AD283&gt;"a","",IF(AD283=AD282,AE282,COUNTA($AE$118:AE282))))</f>
        <v>73</v>
      </c>
      <c r="AF283" s="62"/>
      <c r="AG283" s="84"/>
      <c r="AH283" s="61"/>
      <c r="AI283" s="62"/>
      <c r="AJ283" s="62"/>
      <c r="AK283" s="62"/>
      <c r="AL283" s="62"/>
    </row>
    <row r="284" spans="26:38" ht="9.75" customHeight="1" x14ac:dyDescent="0.2">
      <c r="Z284" s="61" t="str">
        <f>$B$150</f>
        <v>RH</v>
      </c>
      <c r="AA284" s="68" t="str">
        <f>$A$150</f>
        <v>J. McReynolds</v>
      </c>
      <c r="AB284" s="62">
        <f>$L$150</f>
        <v>55</v>
      </c>
      <c r="AC284" s="62">
        <f>$V$150</f>
        <v>55</v>
      </c>
      <c r="AD284" s="62">
        <f>$W$150</f>
        <v>110</v>
      </c>
      <c r="AE284" s="62">
        <f>IF(AA284="","",IF(AD284&gt;"a","",IF(AD284=AD283,AE283,COUNTA($AE$118:AE283))))</f>
        <v>74</v>
      </c>
      <c r="AF284" s="62"/>
      <c r="AG284" s="62"/>
      <c r="AH284" s="61"/>
      <c r="AI284" s="61"/>
      <c r="AJ284" s="61"/>
      <c r="AK284" s="62"/>
      <c r="AL284" s="62"/>
    </row>
    <row r="285" spans="26:38" ht="9.75" customHeight="1" x14ac:dyDescent="0.2">
      <c r="Z285" s="61" t="str">
        <f>$B$151</f>
        <v>RH</v>
      </c>
      <c r="AA285" s="68" t="str">
        <f>$A$151</f>
        <v>C. Berry</v>
      </c>
      <c r="AB285" s="62">
        <f>$L$151</f>
        <v>58</v>
      </c>
      <c r="AC285" s="62">
        <f>$V$151</f>
        <v>50</v>
      </c>
      <c r="AD285" s="62">
        <f>$W$151</f>
        <v>108</v>
      </c>
      <c r="AE285" s="62">
        <f>IF(AA285="","",IF(AD285&gt;"a","",IF(AD285=AD284,AE284,COUNTA($AE$118:AE284))))</f>
        <v>75</v>
      </c>
      <c r="AF285" s="62"/>
      <c r="AG285" s="62"/>
      <c r="AH285" s="61"/>
      <c r="AI285" s="61"/>
      <c r="AJ285" s="61"/>
      <c r="AK285" s="62"/>
      <c r="AL285" s="62"/>
    </row>
    <row r="286" spans="26:38" ht="9.75" customHeight="1" x14ac:dyDescent="0.2">
      <c r="Z286" s="61" t="str">
        <f>$B$163</f>
        <v>SEY</v>
      </c>
      <c r="AA286" s="68" t="str">
        <f>$A$163</f>
        <v>G.Heins</v>
      </c>
      <c r="AB286" s="62">
        <f>$L$163</f>
        <v>54</v>
      </c>
      <c r="AC286" s="62">
        <f>$V$163</f>
        <v>49</v>
      </c>
      <c r="AD286" s="62">
        <f>$W$163</f>
        <v>103</v>
      </c>
      <c r="AE286" s="62">
        <f>IF(AA286="","",IF(AD286&gt;"a","",IF(AD286=AD285,AE285,COUNTA($AE$118:AE285))))</f>
        <v>76</v>
      </c>
      <c r="AF286" s="62"/>
      <c r="AG286" s="62"/>
      <c r="AH286" s="61"/>
      <c r="AI286" s="61"/>
      <c r="AJ286" s="61"/>
      <c r="AK286" s="62"/>
      <c r="AL286" s="62"/>
    </row>
    <row r="287" spans="26:38" ht="9.75" customHeight="1" x14ac:dyDescent="0.2">
      <c r="Z287" s="61" t="str">
        <f>$B$164</f>
        <v>SEY</v>
      </c>
      <c r="AA287" s="68" t="str">
        <f>$A$164</f>
        <v xml:space="preserve"> </v>
      </c>
      <c r="AB287" s="62" t="str">
        <f>$L$164</f>
        <v xml:space="preserve"> </v>
      </c>
      <c r="AC287" s="62" t="str">
        <f>$V$164</f>
        <v>dq</v>
      </c>
      <c r="AD287" s="62" t="str">
        <f>$W$164</f>
        <v>dq</v>
      </c>
      <c r="AE287" s="62" t="str">
        <f>IF(AA287="","",IF(AD287&gt;"a","",IF(AD287=AD286,AE286,COUNTA($AE$118:AE286))))</f>
        <v/>
      </c>
      <c r="AF287" s="62"/>
      <c r="AG287" s="62"/>
      <c r="AH287" s="61"/>
      <c r="AI287" s="61"/>
      <c r="AJ287" s="61"/>
      <c r="AK287" s="62"/>
      <c r="AL287" s="62"/>
    </row>
    <row r="288" spans="26:38" ht="9.75" customHeight="1" x14ac:dyDescent="0.2">
      <c r="Z288" s="61" t="str">
        <f>$B$165</f>
        <v>SEY</v>
      </c>
      <c r="AA288" s="68" t="str">
        <f>$A$165</f>
        <v>B. King</v>
      </c>
      <c r="AB288" s="62">
        <f>$L$165</f>
        <v>51</v>
      </c>
      <c r="AC288" s="62">
        <f>$V$165</f>
        <v>44</v>
      </c>
      <c r="AD288" s="62">
        <f>$W$165</f>
        <v>95</v>
      </c>
      <c r="AE288" s="62">
        <f>IF(AA288="","",IF(AD288&gt;"a","",IF(AD288=AD287,AE287,COUNTA($AE$118:AE287))))</f>
        <v>78</v>
      </c>
      <c r="AF288" s="62"/>
      <c r="AG288" s="62"/>
      <c r="AH288" s="61"/>
      <c r="AI288" s="61"/>
      <c r="AJ288" s="61"/>
      <c r="AK288" s="62"/>
      <c r="AL288" s="62"/>
    </row>
    <row r="289" spans="26:38" ht="9.75" customHeight="1" x14ac:dyDescent="0.2">
      <c r="Z289" s="61" t="str">
        <f>$B$166</f>
        <v>SEY</v>
      </c>
      <c r="AA289" s="68" t="str">
        <f>$A$166</f>
        <v>L. Hermus</v>
      </c>
      <c r="AB289" s="62">
        <f>$L$166</f>
        <v>78</v>
      </c>
      <c r="AC289" s="62">
        <f>$V$166</f>
        <v>58</v>
      </c>
      <c r="AD289" s="62">
        <f>$W$166</f>
        <v>136</v>
      </c>
      <c r="AE289" s="62">
        <f>IF(AA289="","",IF(AD289&gt;"a","",IF(AD289=AD288,AE288,COUNTA($AE$118:AE288))))</f>
        <v>79</v>
      </c>
      <c r="AF289" s="62"/>
      <c r="AG289" s="62"/>
      <c r="AH289" s="61"/>
      <c r="AI289" s="61"/>
      <c r="AJ289" s="61"/>
      <c r="AK289" s="62"/>
      <c r="AL289" s="62"/>
    </row>
    <row r="290" spans="26:38" ht="9.75" customHeight="1" x14ac:dyDescent="0.2">
      <c r="Z290" s="61" t="str">
        <f>$B$167</f>
        <v>SEY</v>
      </c>
      <c r="AA290" s="68" t="str">
        <f>$A$167</f>
        <v>M. Patza</v>
      </c>
      <c r="AB290" s="62">
        <f>$L$167</f>
        <v>76</v>
      </c>
      <c r="AC290" s="62">
        <f>$V$167</f>
        <v>66</v>
      </c>
      <c r="AD290" s="62">
        <f>$W$167</f>
        <v>142</v>
      </c>
      <c r="AE290" s="62">
        <f>IF(AA290="","",IF(AD290&gt;"a","",IF(AD290=AD289,AE289,COUNTA($AE$118:AE289))))</f>
        <v>80</v>
      </c>
      <c r="AF290" s="62"/>
      <c r="AG290" s="62"/>
      <c r="AH290" s="61"/>
      <c r="AI290" s="61"/>
      <c r="AJ290" s="61"/>
      <c r="AK290" s="62"/>
      <c r="AL290" s="62"/>
    </row>
    <row r="291" spans="26:38" ht="9.75" customHeight="1" x14ac:dyDescent="0.2">
      <c r="Z291" s="61" t="str">
        <f>$B$179</f>
        <v>SHE</v>
      </c>
      <c r="AA291" s="68" t="str">
        <f>$A$179</f>
        <v>S. Moerchen</v>
      </c>
      <c r="AB291" s="62">
        <f>$L$179</f>
        <v>42</v>
      </c>
      <c r="AC291" s="62">
        <f>$V$179</f>
        <v>48</v>
      </c>
      <c r="AD291" s="62">
        <f>$W$179</f>
        <v>90</v>
      </c>
      <c r="AE291" s="62">
        <f>IF(AA291="","",IF(AD291&gt;"a","",IF(AD291=AD290,AE290,COUNTA($AE$118:AE290))))</f>
        <v>81</v>
      </c>
      <c r="AF291" s="62"/>
      <c r="AG291" s="62"/>
      <c r="AH291" s="61"/>
      <c r="AI291" s="61"/>
      <c r="AJ291" s="61"/>
      <c r="AK291" s="62"/>
      <c r="AL291" s="62"/>
    </row>
    <row r="292" spans="26:38" ht="9.75" customHeight="1" x14ac:dyDescent="0.2">
      <c r="Z292" s="61" t="str">
        <f>$B$180</f>
        <v>SHE</v>
      </c>
      <c r="AA292" s="68" t="str">
        <f>$A$180</f>
        <v>M. Wassink</v>
      </c>
      <c r="AB292" s="62">
        <f>$L$180</f>
        <v>48</v>
      </c>
      <c r="AC292" s="62">
        <f>$V$180</f>
        <v>51</v>
      </c>
      <c r="AD292" s="62">
        <f>$W$180</f>
        <v>99</v>
      </c>
      <c r="AE292" s="62">
        <f>IF(AA292="","",IF(AD292&gt;"a","",IF(AD292=AD291,AE291,COUNTA($AE$118:AE291))))</f>
        <v>82</v>
      </c>
      <c r="AF292" s="62"/>
      <c r="AG292" s="62"/>
      <c r="AH292" s="61"/>
      <c r="AI292" s="61"/>
      <c r="AJ292" s="61"/>
      <c r="AK292" s="62"/>
      <c r="AL292" s="62"/>
    </row>
    <row r="293" spans="26:38" ht="9.75" customHeight="1" x14ac:dyDescent="0.2">
      <c r="Z293" s="61" t="str">
        <f>$B$181</f>
        <v>SHE</v>
      </c>
      <c r="AA293" s="68" t="str">
        <f>$A$181</f>
        <v>M. Schlieder</v>
      </c>
      <c r="AB293" s="62">
        <f>$L$181</f>
        <v>54</v>
      </c>
      <c r="AC293" s="62">
        <f>$V$181</f>
        <v>64</v>
      </c>
      <c r="AD293" s="62">
        <f>$W$181</f>
        <v>118</v>
      </c>
      <c r="AE293" s="62">
        <f>IF(AA293="","",IF(AD293&gt;"a","",IF(AD293=AD292,AE292,COUNTA($AE$118:AE292))))</f>
        <v>83</v>
      </c>
      <c r="AF293" s="62"/>
      <c r="AG293" s="62"/>
      <c r="AH293" s="61"/>
      <c r="AI293" s="61"/>
      <c r="AJ293" s="61"/>
      <c r="AK293" s="62"/>
      <c r="AL293" s="62"/>
    </row>
    <row r="294" spans="26:38" ht="9.75" customHeight="1" x14ac:dyDescent="0.2">
      <c r="Z294" s="61" t="str">
        <f>$B$182</f>
        <v>SHE</v>
      </c>
      <c r="AA294" s="68" t="str">
        <f>$A$182</f>
        <v>A. Smith</v>
      </c>
      <c r="AB294" s="62">
        <f>$L$182</f>
        <v>52</v>
      </c>
      <c r="AC294" s="62">
        <f>$V$182</f>
        <v>54</v>
      </c>
      <c r="AD294" s="62">
        <f>$W$182</f>
        <v>106</v>
      </c>
      <c r="AE294" s="62">
        <f>IF(AA294="","",IF(AD294&gt;"a","",IF(AD294=AD293,AE293,COUNTA($AE$118:AE293))))</f>
        <v>84</v>
      </c>
      <c r="AF294" s="62"/>
      <c r="AG294" s="62"/>
      <c r="AH294" s="61"/>
      <c r="AI294" s="61"/>
      <c r="AJ294" s="61"/>
      <c r="AK294" s="62"/>
      <c r="AL294" s="62"/>
    </row>
    <row r="295" spans="26:38" ht="9.75" customHeight="1" x14ac:dyDescent="0.2">
      <c r="Z295" s="61" t="str">
        <f>$B$183</f>
        <v>SHE</v>
      </c>
      <c r="AA295" s="68" t="str">
        <f>$A$183</f>
        <v xml:space="preserve"> </v>
      </c>
      <c r="AB295" s="62" t="str">
        <f>$L$183</f>
        <v xml:space="preserve"> </v>
      </c>
      <c r="AC295" s="62" t="str">
        <f>$V$183</f>
        <v>dq</v>
      </c>
      <c r="AD295" s="62" t="str">
        <f>$W$183</f>
        <v>dq</v>
      </c>
      <c r="AE295" s="62" t="str">
        <f>IF(AA295="","",IF(AD295&gt;"a","",IF(AD295=AD294,AE294,COUNTA($AE$118:AE294))))</f>
        <v/>
      </c>
      <c r="AF295" s="62"/>
      <c r="AG295" s="62"/>
      <c r="AH295" s="61"/>
      <c r="AI295" s="61"/>
      <c r="AJ295" s="61"/>
      <c r="AK295" s="62"/>
      <c r="AL295" s="62"/>
    </row>
    <row r="296" spans="26:38" ht="9.75" customHeight="1" x14ac:dyDescent="0.2">
      <c r="Z296" s="61" t="str">
        <f>$B$195</f>
        <v xml:space="preserve"> </v>
      </c>
      <c r="AA296" s="68">
        <f>$A$195</f>
        <v>0</v>
      </c>
      <c r="AB296" s="62">
        <f>$L$195</f>
        <v>0</v>
      </c>
      <c r="AC296" s="62">
        <f>$V$195</f>
        <v>0</v>
      </c>
      <c r="AD296" s="62">
        <f>$W$195</f>
        <v>0</v>
      </c>
      <c r="AE296" s="62">
        <f>IF(AA296="","",IF(AD296&gt;"a","",IF(AD296=AD295,AE295,COUNTA($AE$118:AE295))))</f>
        <v>86</v>
      </c>
      <c r="AF296" s="62"/>
      <c r="AG296" s="62"/>
      <c r="AH296" s="61"/>
      <c r="AI296" s="61"/>
      <c r="AJ296" s="61"/>
      <c r="AK296" s="62"/>
      <c r="AL296" s="62"/>
    </row>
    <row r="297" spans="26:38" ht="9.75" customHeight="1" x14ac:dyDescent="0.2">
      <c r="Z297" s="61" t="str">
        <f>$B$196</f>
        <v xml:space="preserve"> </v>
      </c>
      <c r="AA297" s="68">
        <f>$A$196</f>
        <v>0</v>
      </c>
      <c r="AB297" s="62">
        <f>$L$196</f>
        <v>0</v>
      </c>
      <c r="AC297" s="62">
        <f>$V$196</f>
        <v>0</v>
      </c>
      <c r="AD297" s="62">
        <f>$W$196</f>
        <v>0</v>
      </c>
      <c r="AE297" s="62">
        <f>IF(AA297="","",IF(AD297&gt;"a","",IF(AD297=AD296,AE296,COUNTA($AE$118:AE296))))</f>
        <v>86</v>
      </c>
      <c r="AF297" s="62"/>
      <c r="AG297" s="62"/>
      <c r="AH297" s="61"/>
      <c r="AI297" s="61"/>
      <c r="AJ297" s="61"/>
      <c r="AK297" s="62"/>
      <c r="AL297" s="62"/>
    </row>
    <row r="298" spans="26:38" ht="9.75" customHeight="1" x14ac:dyDescent="0.2">
      <c r="Z298" s="61" t="str">
        <f>$B$197</f>
        <v xml:space="preserve"> </v>
      </c>
      <c r="AA298" s="68">
        <f>$A$197</f>
        <v>0</v>
      </c>
      <c r="AB298" s="62">
        <f>$L$197</f>
        <v>0</v>
      </c>
      <c r="AC298" s="62">
        <f>$V$197</f>
        <v>0</v>
      </c>
      <c r="AD298" s="62">
        <f>$W$197</f>
        <v>0</v>
      </c>
      <c r="AE298" s="62">
        <f>IF(AA298="","",IF(AD298&gt;"a","",IF(AD298=AD297,AE297,COUNTA($AE$118:AE297))))</f>
        <v>86</v>
      </c>
      <c r="AF298" s="62"/>
      <c r="AG298" s="62"/>
      <c r="AH298" s="61"/>
      <c r="AI298" s="61"/>
      <c r="AJ298" s="61"/>
      <c r="AK298" s="62"/>
      <c r="AL298" s="62"/>
    </row>
    <row r="299" spans="26:38" ht="9.75" customHeight="1" x14ac:dyDescent="0.2">
      <c r="Z299" s="61" t="str">
        <f>$B$198</f>
        <v xml:space="preserve"> </v>
      </c>
      <c r="AA299" s="68">
        <f>$A$198</f>
        <v>0</v>
      </c>
      <c r="AB299" s="62">
        <f>$L$198</f>
        <v>0</v>
      </c>
      <c r="AC299" s="62">
        <f>$V$198</f>
        <v>0</v>
      </c>
      <c r="AD299" s="62">
        <f>$W$198</f>
        <v>0</v>
      </c>
      <c r="AE299" s="62">
        <f>IF(AA299="","",IF(AD299&gt;"a","",IF(AD299=AD298,AE298,COUNTA($AE$118:AE298))))</f>
        <v>86</v>
      </c>
      <c r="AF299" s="62"/>
      <c r="AG299" s="62"/>
      <c r="AH299" s="61"/>
      <c r="AI299" s="61"/>
      <c r="AJ299" s="61"/>
      <c r="AK299" s="62"/>
      <c r="AL299" s="62"/>
    </row>
    <row r="300" spans="26:38" ht="9.75" customHeight="1" x14ac:dyDescent="0.2">
      <c r="Z300" s="61" t="str">
        <f>$B$199</f>
        <v xml:space="preserve"> </v>
      </c>
      <c r="AA300" s="68">
        <f>$A$199</f>
        <v>0</v>
      </c>
      <c r="AB300" s="62">
        <f>$L$199</f>
        <v>0</v>
      </c>
      <c r="AC300" s="62">
        <f>$V$199</f>
        <v>0</v>
      </c>
      <c r="AD300" s="62">
        <f>$W$199</f>
        <v>0</v>
      </c>
      <c r="AE300" s="62">
        <f>IF(AA300="","",IF(AD300&gt;"a","",IF(AD300=AD299,AE299,COUNTA($AE$118:AE299))))</f>
        <v>86</v>
      </c>
      <c r="AF300" s="62"/>
      <c r="AG300" s="62"/>
      <c r="AH300" s="61"/>
      <c r="AI300" s="61"/>
      <c r="AJ300" s="61"/>
      <c r="AK300" s="62"/>
      <c r="AL300" s="62"/>
    </row>
    <row r="301" spans="26:38" ht="9.75" customHeight="1" x14ac:dyDescent="0.2">
      <c r="Z301" s="61" t="str">
        <f>$B$203</f>
        <v xml:space="preserve"> </v>
      </c>
      <c r="AA301" s="68" t="str">
        <f>$A$203</f>
        <v xml:space="preserve"> </v>
      </c>
      <c r="AB301" s="62">
        <f>$L$203</f>
        <v>0</v>
      </c>
      <c r="AC301" s="62">
        <f>$V$203</f>
        <v>0</v>
      </c>
      <c r="AD301" s="62">
        <f>$W$203</f>
        <v>0</v>
      </c>
      <c r="AE301" s="62">
        <f>IF(AA301="","",IF(AD301&gt;"a","",IF(AD301=AD300,AE300,COUNTA($AE$118:AE300))))</f>
        <v>86</v>
      </c>
      <c r="AF301" s="62"/>
      <c r="AG301" s="62"/>
      <c r="AH301" s="61"/>
      <c r="AI301" s="61"/>
      <c r="AJ301" s="61"/>
      <c r="AK301" s="62"/>
      <c r="AL301" s="62"/>
    </row>
    <row r="302" spans="26:38" ht="9.75" customHeight="1" x14ac:dyDescent="0.2">
      <c r="Z302" s="61" t="str">
        <f>$B$204</f>
        <v xml:space="preserve"> </v>
      </c>
      <c r="AA302" s="68" t="str">
        <f>$A$204</f>
        <v xml:space="preserve"> </v>
      </c>
      <c r="AB302" s="62">
        <f>$L$204</f>
        <v>0</v>
      </c>
      <c r="AC302" s="62">
        <f>$V$204</f>
        <v>0</v>
      </c>
      <c r="AD302" s="62">
        <f>$W$204</f>
        <v>0</v>
      </c>
      <c r="AE302" s="62">
        <f>IF(AA302="","",IF(AD302&gt;"a","",IF(AD302=AD301,AE301,COUNTA($AE$118:AE301))))</f>
        <v>86</v>
      </c>
      <c r="AF302" s="62"/>
      <c r="AG302" s="62"/>
      <c r="AH302" s="61"/>
      <c r="AI302" s="61"/>
      <c r="AJ302" s="61"/>
      <c r="AK302" s="62"/>
      <c r="AL302" s="62"/>
    </row>
    <row r="303" spans="26:38" ht="9.75" customHeight="1" x14ac:dyDescent="0.2">
      <c r="Z303" s="61" t="str">
        <f>$B$205</f>
        <v xml:space="preserve"> </v>
      </c>
      <c r="AA303" s="68" t="str">
        <f>$A$205</f>
        <v xml:space="preserve"> </v>
      </c>
      <c r="AB303" s="62">
        <f>$L$205</f>
        <v>0</v>
      </c>
      <c r="AC303" s="62">
        <f>$V$205</f>
        <v>0</v>
      </c>
      <c r="AD303" s="62">
        <f>$W$205</f>
        <v>0</v>
      </c>
      <c r="AE303" s="62">
        <f>IF(AA303="","",IF(AD303&gt;"a","",IF(AD303=AD302,AE302,COUNTA($AE$118:AE302))))</f>
        <v>86</v>
      </c>
      <c r="AF303" s="62"/>
      <c r="AG303" s="62"/>
      <c r="AH303" s="61"/>
      <c r="AI303" s="61"/>
      <c r="AJ303" s="61"/>
      <c r="AK303" s="62"/>
      <c r="AL303" s="62"/>
    </row>
    <row r="304" spans="26:38" ht="9.75" customHeight="1" x14ac:dyDescent="0.2">
      <c r="Z304" s="61" t="str">
        <f>$B$206</f>
        <v xml:space="preserve"> </v>
      </c>
      <c r="AA304" s="68" t="str">
        <f>$A$206</f>
        <v xml:space="preserve"> </v>
      </c>
      <c r="AB304" s="62">
        <f>$L$206</f>
        <v>0</v>
      </c>
      <c r="AC304" s="62">
        <f>$V$206</f>
        <v>0</v>
      </c>
      <c r="AD304" s="62">
        <f>$W$206</f>
        <v>0</v>
      </c>
      <c r="AE304" s="62">
        <f>IF(AA304="","",IF(AD304&gt;"a","",IF(AD304=AD303,AE303,COUNTA($AE$118:AE303))))</f>
        <v>86</v>
      </c>
      <c r="AF304" s="62"/>
      <c r="AG304" s="62"/>
      <c r="AH304" s="61"/>
      <c r="AI304" s="61"/>
      <c r="AJ304" s="61"/>
      <c r="AK304" s="62"/>
      <c r="AL304" s="62"/>
    </row>
    <row r="305" spans="26:38" ht="9.75" customHeight="1" x14ac:dyDescent="0.2">
      <c r="Z305" s="61" t="str">
        <f>$B$207</f>
        <v xml:space="preserve"> </v>
      </c>
      <c r="AA305" s="68" t="str">
        <f>$A$207</f>
        <v xml:space="preserve"> </v>
      </c>
      <c r="AB305" s="62">
        <f>$L$207</f>
        <v>0</v>
      </c>
      <c r="AC305" s="62">
        <f>$V$207</f>
        <v>0</v>
      </c>
      <c r="AD305" s="62">
        <f>$W$207</f>
        <v>0</v>
      </c>
      <c r="AE305" s="62">
        <f>IF(AA305="","",IF(AD305&gt;"a","",IF(AD305=AD304,AE304,COUNTA($AE$118:AE304))))</f>
        <v>86</v>
      </c>
      <c r="AF305" s="62"/>
      <c r="AG305" s="62"/>
      <c r="AH305" s="61"/>
      <c r="AI305" s="61"/>
      <c r="AJ305" s="61"/>
      <c r="AK305" s="62"/>
      <c r="AL305" s="62"/>
    </row>
    <row r="306" spans="26:38" ht="11.25" customHeight="1" x14ac:dyDescent="0.2">
      <c r="Z306" s="61" t="str">
        <f>IF(OR($A$210="",$A$210="School Name")," ",$B$211)</f>
        <v xml:space="preserve"> </v>
      </c>
      <c r="AA306" s="68" t="str">
        <f>IF(OR($A$210="",$A$210="School Name"),"",$A$211)</f>
        <v/>
      </c>
      <c r="AB306" s="62" t="str">
        <f>IF(OR($A$210="",$A$210="School Name"),"",$L$211)</f>
        <v/>
      </c>
      <c r="AC306" s="62" t="str">
        <f>IF(OR($A$210="",$A$210="School Name"),"",$V$211)</f>
        <v/>
      </c>
      <c r="AD306" s="62" t="str">
        <f>IF(OR($A$210="",$A$210="School Name"),"zz",$W$211)</f>
        <v>zz</v>
      </c>
      <c r="AE306" s="62" t="str">
        <f>IF(AA306="","",IF(AD306&gt;"a","",IF(AD306=AD305,AE305,COUNTA($AE$118:AE305))))</f>
        <v/>
      </c>
      <c r="AF306" s="62"/>
      <c r="AG306" s="62"/>
      <c r="AH306" s="61"/>
      <c r="AI306" s="61"/>
      <c r="AJ306" s="61"/>
      <c r="AK306" s="62"/>
      <c r="AL306" s="62"/>
    </row>
    <row r="307" spans="26:38" ht="11.25" customHeight="1" x14ac:dyDescent="0.2">
      <c r="Z307" s="61" t="str">
        <f>IF(OR($A$210="",$A$210="School Name"),"",$B$212)</f>
        <v/>
      </c>
      <c r="AA307" s="68" t="str">
        <f>IF(OR($A$210="",$A$210="School Name"),"",$A$212)</f>
        <v/>
      </c>
      <c r="AB307" s="62" t="str">
        <f>IF(OR($A$210="",$A$210="School Name"),"",$L$212)</f>
        <v/>
      </c>
      <c r="AC307" s="62" t="str">
        <f>IF(OR($A$210="",$A$210="School Name"),"",$V$212)</f>
        <v/>
      </c>
      <c r="AD307" s="62" t="str">
        <f>IF(OR($A$210="",$A$210="School Name"),"zz",$W$212)</f>
        <v>zz</v>
      </c>
      <c r="AE307" s="62" t="str">
        <f>IF(AA307="","",IF(AD307&gt;"a","",IF(AD307=AD306,AE306,COUNTA($AE$118:AE306))))</f>
        <v/>
      </c>
      <c r="AF307" s="62"/>
      <c r="AG307" s="62"/>
      <c r="AH307" s="61"/>
      <c r="AI307" s="61"/>
      <c r="AJ307" s="61"/>
      <c r="AK307" s="62"/>
      <c r="AL307" s="62"/>
    </row>
    <row r="308" spans="26:38" ht="11.25" customHeight="1" x14ac:dyDescent="0.2">
      <c r="Z308" s="61" t="str">
        <f>IF(OR($A$210="",$A$210="School Name"),"",$B$213)</f>
        <v/>
      </c>
      <c r="AA308" s="68" t="str">
        <f>IF(OR($A$210="",$A$210="School Name"),"",$A$213)</f>
        <v/>
      </c>
      <c r="AB308" s="62" t="str">
        <f>IF(OR($A$210="",$A$210="School Name"),"",$L$213)</f>
        <v/>
      </c>
      <c r="AC308" s="62" t="str">
        <f>IF(OR($A$210="",$A$210="School Name"),"",$V$213)</f>
        <v/>
      </c>
      <c r="AD308" s="62" t="str">
        <f>IF(OR($A$210="",$A$210="School Name"),"zz",$W$213)</f>
        <v>zz</v>
      </c>
      <c r="AE308" s="62" t="str">
        <f>IF(AA308="","",IF(AD308&gt;"a","",IF(AD308=AD307,AE307,COUNTA($AE$118:AE307))))</f>
        <v/>
      </c>
      <c r="AF308" s="62"/>
      <c r="AG308" s="62"/>
      <c r="AH308" s="61"/>
      <c r="AI308" s="61"/>
      <c r="AJ308" s="61"/>
      <c r="AK308" s="62"/>
      <c r="AL308" s="62"/>
    </row>
    <row r="309" spans="26:38" ht="11.25" customHeight="1" x14ac:dyDescent="0.2">
      <c r="Z309" s="61" t="str">
        <f>IF(OR($A$210="",$A$210="School Name"),"",$B$214)</f>
        <v/>
      </c>
      <c r="AA309" s="68" t="str">
        <f>IF(OR($A$210="",$A$210="School Name"),"",$A$214)</f>
        <v/>
      </c>
      <c r="AB309" s="62" t="str">
        <f>IF(OR($A$210="",$A$210="School Name"),"",$L$214)</f>
        <v/>
      </c>
      <c r="AC309" s="62" t="str">
        <f>IF(OR($A$210="",$A$210="School Name"),"",$V$214)</f>
        <v/>
      </c>
      <c r="AD309" s="62" t="str">
        <f>IF(OR($A$210="",$A$210="School Name"),"zz",$W$214)</f>
        <v>zz</v>
      </c>
      <c r="AE309" s="62" t="str">
        <f>IF(AA309="","",IF(AD309&gt;"a","",IF(AD309=AD308,AE308,COUNTA($AE$118:AE308))))</f>
        <v/>
      </c>
      <c r="AF309" s="62"/>
      <c r="AG309" s="62"/>
      <c r="AH309" s="61"/>
      <c r="AI309" s="61"/>
      <c r="AJ309" s="61"/>
      <c r="AK309" s="62"/>
      <c r="AL309" s="62"/>
    </row>
    <row r="310" spans="26:38" ht="11.25" customHeight="1" x14ac:dyDescent="0.2">
      <c r="Z310" s="61" t="str">
        <f>IF(OR($A$210="",$A$210="School Name"),"",$B$215)</f>
        <v/>
      </c>
      <c r="AA310" s="68" t="str">
        <f>IF(OR($A$210="",$A$210="School Name"),"",$A$215)</f>
        <v/>
      </c>
      <c r="AB310" s="62" t="str">
        <f>IF(OR($A$210="",$A$210="School Name"),"",$L$215)</f>
        <v/>
      </c>
      <c r="AC310" s="62" t="str">
        <f>IF(OR($A$210="",$A$210="School Name"),"",$V$215)</f>
        <v/>
      </c>
      <c r="AD310" s="62" t="str">
        <f>IF(OR($A$210="",$A$210="School Name"),"zz",$W$215)</f>
        <v>zz</v>
      </c>
      <c r="AE310" s="62" t="str">
        <f>IF(AA310="","",IF(AD310&gt;"a","",IF(AD310=AD309,AE309,COUNTA($AE$118:AE309))))</f>
        <v/>
      </c>
      <c r="AF310" s="62"/>
      <c r="AG310" s="62"/>
      <c r="AH310" s="61"/>
      <c r="AI310" s="61"/>
      <c r="AJ310" s="61"/>
      <c r="AK310" s="62"/>
      <c r="AL310" s="62"/>
    </row>
    <row r="311" spans="26:38" x14ac:dyDescent="0.2">
      <c r="Z311" s="61"/>
      <c r="AA311" s="61"/>
      <c r="AB311" s="61"/>
      <c r="AC311" s="61"/>
      <c r="AD311" s="61"/>
      <c r="AE311" s="62"/>
      <c r="AF311" s="62"/>
      <c r="AG311" s="62"/>
      <c r="AH311" s="61"/>
      <c r="AI311" s="61"/>
      <c r="AJ311" s="61"/>
      <c r="AK311" s="62"/>
      <c r="AL311" s="62"/>
    </row>
    <row r="312" spans="26:38" x14ac:dyDescent="0.2">
      <c r="Z312" s="61"/>
      <c r="AA312" s="61"/>
      <c r="AB312" s="61"/>
      <c r="AC312" s="61"/>
      <c r="AD312" s="61"/>
      <c r="AE312" s="62"/>
      <c r="AF312" s="62"/>
      <c r="AG312" s="62"/>
      <c r="AH312" s="61"/>
      <c r="AI312" s="61"/>
      <c r="AJ312" s="61"/>
      <c r="AK312" s="62"/>
      <c r="AL312" s="62"/>
    </row>
    <row r="313" spans="26:38" x14ac:dyDescent="0.2">
      <c r="Z313" s="61"/>
      <c r="AA313" s="61"/>
      <c r="AB313" s="61"/>
      <c r="AC313" s="61"/>
      <c r="AD313" s="61"/>
      <c r="AE313" s="62"/>
      <c r="AF313" s="62"/>
      <c r="AG313" s="62"/>
      <c r="AH313" s="61"/>
      <c r="AI313" s="61"/>
      <c r="AJ313" s="61"/>
      <c r="AK313" s="62"/>
      <c r="AL313" s="62"/>
    </row>
    <row r="314" spans="26:38" x14ac:dyDescent="0.2">
      <c r="Z314" s="61"/>
      <c r="AA314" s="61"/>
      <c r="AB314" s="61"/>
      <c r="AC314" s="61"/>
      <c r="AD314" s="61"/>
      <c r="AE314" s="62"/>
      <c r="AF314" s="62"/>
      <c r="AG314" s="62"/>
      <c r="AH314" s="61"/>
      <c r="AI314" s="61"/>
      <c r="AJ314" s="61"/>
      <c r="AK314" s="62"/>
      <c r="AL314" s="62"/>
    </row>
    <row r="315" spans="26:38" x14ac:dyDescent="0.2">
      <c r="Z315" s="61"/>
      <c r="AA315" s="61"/>
      <c r="AB315" s="61"/>
      <c r="AC315" s="61"/>
      <c r="AD315" s="61"/>
      <c r="AE315" s="62"/>
      <c r="AF315" s="62"/>
      <c r="AG315" s="62"/>
      <c r="AH315" s="61"/>
      <c r="AI315" s="61"/>
      <c r="AJ315" s="61"/>
      <c r="AK315" s="62"/>
      <c r="AL315" s="62"/>
    </row>
    <row r="316" spans="26:38" ht="15.75" customHeight="1" x14ac:dyDescent="0.3">
      <c r="Z316" s="146" t="str">
        <f>A4</f>
        <v>2016 TERROR INVITE</v>
      </c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</row>
    <row r="317" spans="26:38" ht="11.25" customHeight="1" x14ac:dyDescent="0.2">
      <c r="Z317" s="147" t="str">
        <f>A5</f>
        <v>WINAGAMIE GOLF COURSE 9/17/16</v>
      </c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</row>
    <row r="318" spans="26:38" ht="12" customHeight="1" x14ac:dyDescent="0.2">
      <c r="Z318" s="88"/>
      <c r="AA318" s="89" t="s">
        <v>23</v>
      </c>
      <c r="AB318" s="88"/>
      <c r="AC318" s="88"/>
      <c r="AD318" s="88"/>
      <c r="AE318" s="90"/>
      <c r="AF318" s="90"/>
      <c r="AG318" s="90"/>
      <c r="AH318" s="88"/>
      <c r="AI318" s="88"/>
      <c r="AJ318" s="88"/>
      <c r="AK318" s="90"/>
      <c r="AL318" s="90"/>
    </row>
    <row r="319" spans="26:38" ht="12.75" customHeight="1" thickBot="1" x14ac:dyDescent="0.25">
      <c r="Z319" s="91" t="s">
        <v>12</v>
      </c>
      <c r="AA319" s="88"/>
      <c r="AB319" s="88"/>
      <c r="AC319" s="88"/>
      <c r="AD319" s="88"/>
      <c r="AE319" s="90"/>
      <c r="AF319" s="90"/>
      <c r="AG319" s="91" t="s">
        <v>12</v>
      </c>
      <c r="AH319" s="88"/>
      <c r="AI319" s="88"/>
      <c r="AJ319" s="88"/>
      <c r="AK319" s="90"/>
      <c r="AL319" s="90"/>
    </row>
    <row r="320" spans="26:38" ht="12" customHeight="1" thickTop="1" x14ac:dyDescent="0.2">
      <c r="Z320" s="92">
        <f>VLOOKUP($X$12,$B$227:$D$246,3,FALSE)</f>
        <v>1</v>
      </c>
      <c r="AA320" s="93" t="str">
        <f>$A$9</f>
        <v>Appleton East</v>
      </c>
      <c r="AB320" s="94" t="s">
        <v>2</v>
      </c>
      <c r="AC320" s="94" t="s">
        <v>3</v>
      </c>
      <c r="AD320" s="94" t="s">
        <v>13</v>
      </c>
      <c r="AE320" s="95" t="s">
        <v>14</v>
      </c>
      <c r="AF320" s="96"/>
      <c r="AG320" s="92">
        <f>VLOOKUP($X$19,$B$227:$D$246,3,FALSE)</f>
        <v>4</v>
      </c>
      <c r="AH320" s="93" t="str">
        <f>$A$17</f>
        <v>Appleton North</v>
      </c>
      <c r="AI320" s="94" t="s">
        <v>2</v>
      </c>
      <c r="AJ320" s="94" t="s">
        <v>3</v>
      </c>
      <c r="AK320" s="94" t="s">
        <v>13</v>
      </c>
      <c r="AL320" s="95" t="s">
        <v>14</v>
      </c>
    </row>
    <row r="321" spans="26:38" ht="12" customHeight="1" x14ac:dyDescent="0.2">
      <c r="Z321" s="97"/>
      <c r="AA321" s="98" t="str">
        <f>$A$10</f>
        <v>O. Reichardt</v>
      </c>
      <c r="AB321" s="99">
        <f>$L$10</f>
        <v>43</v>
      </c>
      <c r="AC321" s="99">
        <f>$V$10</f>
        <v>44</v>
      </c>
      <c r="AD321" s="99">
        <f>$W$10</f>
        <v>87</v>
      </c>
      <c r="AE321" s="100"/>
      <c r="AF321" s="101"/>
      <c r="AG321" s="97"/>
      <c r="AH321" s="98" t="e">
        <f>#REF!</f>
        <v>#REF!</v>
      </c>
      <c r="AI321" s="99" t="e">
        <f>#REF!</f>
        <v>#REF!</v>
      </c>
      <c r="AJ321" s="99" t="e">
        <f>#REF!</f>
        <v>#REF!</v>
      </c>
      <c r="AK321" s="99" t="e">
        <f>#REF!</f>
        <v>#REF!</v>
      </c>
      <c r="AL321" s="100"/>
    </row>
    <row r="322" spans="26:38" ht="12" customHeight="1" x14ac:dyDescent="0.2">
      <c r="Z322" s="97"/>
      <c r="AA322" s="98" t="str">
        <f>$A$11</f>
        <v>B. Knigge</v>
      </c>
      <c r="AB322" s="99">
        <f>$L$11</f>
        <v>50</v>
      </c>
      <c r="AC322" s="99">
        <f>$V$11</f>
        <v>49</v>
      </c>
      <c r="AD322" s="99">
        <f>$W$11</f>
        <v>99</v>
      </c>
      <c r="AE322" s="102"/>
      <c r="AF322" s="62"/>
      <c r="AG322" s="97"/>
      <c r="AH322" s="98" t="str">
        <f>$A$18</f>
        <v>S. Plankey</v>
      </c>
      <c r="AI322" s="99">
        <f>$L$18</f>
        <v>40</v>
      </c>
      <c r="AJ322" s="99">
        <f>V18</f>
        <v>42</v>
      </c>
      <c r="AK322" s="99">
        <f>$W$18</f>
        <v>82</v>
      </c>
      <c r="AL322" s="100"/>
    </row>
    <row r="323" spans="26:38" ht="12" customHeight="1" x14ac:dyDescent="0.2">
      <c r="Z323" s="97"/>
      <c r="AA323" s="98" t="str">
        <f>$A$12</f>
        <v>C. Boldt</v>
      </c>
      <c r="AB323" s="99">
        <f>$L$12</f>
        <v>48</v>
      </c>
      <c r="AC323" s="99">
        <f>$V$12</f>
        <v>51</v>
      </c>
      <c r="AD323" s="99">
        <f>$W$12</f>
        <v>99</v>
      </c>
      <c r="AE323" s="103">
        <f>$X$12</f>
        <v>382</v>
      </c>
      <c r="AF323" s="104"/>
      <c r="AG323" s="97"/>
      <c r="AH323" s="98" t="str">
        <f>$A$19</f>
        <v>C. Allaback</v>
      </c>
      <c r="AI323" s="99">
        <f>$L$19</f>
        <v>50</v>
      </c>
      <c r="AJ323" s="99">
        <f>V19</f>
        <v>45</v>
      </c>
      <c r="AK323" s="99">
        <f>$W$19</f>
        <v>95</v>
      </c>
      <c r="AL323" s="103">
        <f>$X$19</f>
        <v>386</v>
      </c>
    </row>
    <row r="324" spans="26:38" ht="12" customHeight="1" x14ac:dyDescent="0.2">
      <c r="Z324" s="97"/>
      <c r="AA324" s="98" t="str">
        <f>$A$13</f>
        <v>S. Sanford</v>
      </c>
      <c r="AB324" s="99">
        <f>$L$13</f>
        <v>58</v>
      </c>
      <c r="AC324" s="99">
        <f>$V$13</f>
        <v>50</v>
      </c>
      <c r="AD324" s="99">
        <f>$W$13</f>
        <v>108</v>
      </c>
      <c r="AE324" s="105">
        <f>$W$15</f>
        <v>0</v>
      </c>
      <c r="AF324" s="106"/>
      <c r="AG324" s="97"/>
      <c r="AH324" s="98" t="str">
        <f>$A$20</f>
        <v>A. Olson</v>
      </c>
      <c r="AI324" s="99">
        <f>$L$20</f>
        <v>49</v>
      </c>
      <c r="AJ324" s="99">
        <f>V20</f>
        <v>48</v>
      </c>
      <c r="AK324" s="99">
        <f>$W$20</f>
        <v>97</v>
      </c>
      <c r="AL324" s="105">
        <f>$W$23</f>
        <v>0</v>
      </c>
    </row>
    <row r="325" spans="26:38" ht="12" customHeight="1" thickBot="1" x14ac:dyDescent="0.25">
      <c r="Z325" s="107"/>
      <c r="AA325" s="108" t="str">
        <f>$A$14</f>
        <v>A. Anderson</v>
      </c>
      <c r="AB325" s="109">
        <f>$L$14</f>
        <v>49</v>
      </c>
      <c r="AC325" s="109">
        <f>$V$14</f>
        <v>48</v>
      </c>
      <c r="AD325" s="109">
        <f>$W$14</f>
        <v>97</v>
      </c>
      <c r="AE325" s="110"/>
      <c r="AF325" s="111"/>
      <c r="AG325" s="107"/>
      <c r="AH325" s="108" t="str">
        <f>$A$22</f>
        <v>L. Tierney</v>
      </c>
      <c r="AI325" s="109">
        <f>$L$22</f>
        <v>54</v>
      </c>
      <c r="AJ325" s="109">
        <f>V22</f>
        <v>58</v>
      </c>
      <c r="AK325" s="109">
        <f>$W$22</f>
        <v>112</v>
      </c>
      <c r="AL325" s="110"/>
    </row>
    <row r="326" spans="26:38" ht="12" customHeight="1" thickTop="1" x14ac:dyDescent="0.2">
      <c r="Z326" s="92" t="e">
        <f>VLOOKUP($X$28,$B$227:$D$246,3,FALSE)</f>
        <v>#REF!</v>
      </c>
      <c r="AA326" s="112" t="str">
        <f>$A$25</f>
        <v>Appleton West</v>
      </c>
      <c r="AB326" s="99" t="s">
        <v>2</v>
      </c>
      <c r="AC326" s="99" t="s">
        <v>3</v>
      </c>
      <c r="AD326" s="99" t="s">
        <v>13</v>
      </c>
      <c r="AE326" s="100" t="s">
        <v>14</v>
      </c>
      <c r="AF326" s="113"/>
      <c r="AG326" s="92">
        <f>VLOOKUP($X$36,$B$227:$D$246,3,FALSE)</f>
        <v>13</v>
      </c>
      <c r="AH326" s="112" t="str">
        <f>$A$33</f>
        <v>Brookfield Cen.</v>
      </c>
      <c r="AI326" s="99" t="s">
        <v>2</v>
      </c>
      <c r="AJ326" s="114" t="s">
        <v>3</v>
      </c>
      <c r="AK326" s="114" t="s">
        <v>13</v>
      </c>
      <c r="AL326" s="100" t="s">
        <v>14</v>
      </c>
    </row>
    <row r="327" spans="26:38" ht="12" customHeight="1" x14ac:dyDescent="0.2">
      <c r="Z327" s="97"/>
      <c r="AA327" s="115" t="str">
        <f>$A$26</f>
        <v>S. Hiltgen</v>
      </c>
      <c r="AB327" s="116">
        <f>$L$26</f>
        <v>44</v>
      </c>
      <c r="AC327" s="116">
        <f>$V$26</f>
        <v>49</v>
      </c>
      <c r="AD327" s="116">
        <f>$W$26</f>
        <v>93</v>
      </c>
      <c r="AE327" s="100"/>
      <c r="AF327" s="101"/>
      <c r="AG327" s="97"/>
      <c r="AH327" s="115" t="str">
        <f>$A$34</f>
        <v>E. Balding</v>
      </c>
      <c r="AI327" s="116">
        <f>$L$34</f>
        <v>38</v>
      </c>
      <c r="AJ327" s="116">
        <f>$V$34</f>
        <v>39</v>
      </c>
      <c r="AK327" s="116">
        <f>$W$34</f>
        <v>77</v>
      </c>
      <c r="AL327" s="100"/>
    </row>
    <row r="328" spans="26:38" ht="12" customHeight="1" x14ac:dyDescent="0.2">
      <c r="Z328" s="97"/>
      <c r="AA328" s="115" t="str">
        <f>$A$27</f>
        <v>N. Kuberra</v>
      </c>
      <c r="AB328" s="116">
        <f>$L$27</f>
        <v>59</v>
      </c>
      <c r="AC328" s="116">
        <f>$V$27</f>
        <v>51</v>
      </c>
      <c r="AD328" s="116">
        <f>$W$27</f>
        <v>110</v>
      </c>
      <c r="AE328" s="100"/>
      <c r="AF328" s="101"/>
      <c r="AG328" s="97"/>
      <c r="AH328" s="115" t="str">
        <f>$A$35</f>
        <v>L. Romero</v>
      </c>
      <c r="AI328" s="116">
        <f>$L$35</f>
        <v>42</v>
      </c>
      <c r="AJ328" s="116">
        <f>$V$35</f>
        <v>44</v>
      </c>
      <c r="AK328" s="116">
        <f>$W$35</f>
        <v>86</v>
      </c>
      <c r="AL328" s="100"/>
    </row>
    <row r="329" spans="26:38" ht="12" customHeight="1" x14ac:dyDescent="0.2">
      <c r="Z329" s="97"/>
      <c r="AA329" s="115" t="str">
        <f>$A$28</f>
        <v>M. Rudolf</v>
      </c>
      <c r="AB329" s="116">
        <f>$L$28</f>
        <v>61</v>
      </c>
      <c r="AC329" s="116">
        <f>$V$28</f>
        <v>55</v>
      </c>
      <c r="AD329" s="116">
        <f>$W$28</f>
        <v>116</v>
      </c>
      <c r="AE329" s="103">
        <f>$X$28</f>
        <v>442</v>
      </c>
      <c r="AF329" s="104"/>
      <c r="AG329" s="97"/>
      <c r="AH329" s="115" t="str">
        <f>$A$36</f>
        <v>S. Sun</v>
      </c>
      <c r="AI329" s="116">
        <f>$L$36</f>
        <v>42</v>
      </c>
      <c r="AJ329" s="116">
        <f>$V$36</f>
        <v>43</v>
      </c>
      <c r="AK329" s="116">
        <f>$W$36</f>
        <v>85</v>
      </c>
      <c r="AL329" s="103">
        <f>$X$36</f>
        <v>333</v>
      </c>
    </row>
    <row r="330" spans="26:38" ht="12" customHeight="1" x14ac:dyDescent="0.2">
      <c r="Z330" s="97"/>
      <c r="AA330" s="115" t="str">
        <f>$A$29</f>
        <v>B. Bernard</v>
      </c>
      <c r="AB330" s="116">
        <f>$L$29</f>
        <v>65</v>
      </c>
      <c r="AC330" s="116">
        <f>$V$29</f>
        <v>58</v>
      </c>
      <c r="AD330" s="116">
        <f>$W$29</f>
        <v>123</v>
      </c>
      <c r="AE330" s="105">
        <f>$W$31</f>
        <v>0</v>
      </c>
      <c r="AF330" s="106"/>
      <c r="AG330" s="97"/>
      <c r="AH330" s="115" t="str">
        <f>$A$37</f>
        <v>B. Jin</v>
      </c>
      <c r="AI330" s="116">
        <f>$L$37</f>
        <v>43</v>
      </c>
      <c r="AJ330" s="116">
        <f>$V$37</f>
        <v>42</v>
      </c>
      <c r="AK330" s="116">
        <f>$W$37</f>
        <v>85</v>
      </c>
      <c r="AL330" s="105">
        <f>$W$39</f>
        <v>0</v>
      </c>
    </row>
    <row r="331" spans="26:38" ht="12" customHeight="1" thickBot="1" x14ac:dyDescent="0.25">
      <c r="Z331" s="107"/>
      <c r="AA331" s="117" t="str">
        <f>$A$30</f>
        <v>S. Schrader</v>
      </c>
      <c r="AB331" s="118">
        <f>$L$30</f>
        <v>67</v>
      </c>
      <c r="AC331" s="118">
        <f>$V$30</f>
        <v>61</v>
      </c>
      <c r="AD331" s="118">
        <f>$W$30</f>
        <v>128</v>
      </c>
      <c r="AE331" s="110"/>
      <c r="AF331" s="111"/>
      <c r="AG331" s="107"/>
      <c r="AH331" s="117" t="str">
        <f>$A$38</f>
        <v>K. Peters</v>
      </c>
      <c r="AI331" s="118">
        <f>$L$38</f>
        <v>53</v>
      </c>
      <c r="AJ331" s="118">
        <f>$V$38</f>
        <v>49</v>
      </c>
      <c r="AK331" s="118">
        <f>$W$38</f>
        <v>102</v>
      </c>
      <c r="AL331" s="110"/>
    </row>
    <row r="332" spans="26:38" ht="12" customHeight="1" thickTop="1" x14ac:dyDescent="0.2">
      <c r="Z332" s="92">
        <f>VLOOKUP($X$44,$B$227:$D$246,3,FALSE)</f>
        <v>11</v>
      </c>
      <c r="AA332" s="119" t="str">
        <f>$A$41</f>
        <v>Brookfield East</v>
      </c>
      <c r="AB332" s="114" t="s">
        <v>2</v>
      </c>
      <c r="AC332" s="114" t="s">
        <v>3</v>
      </c>
      <c r="AD332" s="114" t="s">
        <v>13</v>
      </c>
      <c r="AE332" s="100" t="s">
        <v>14</v>
      </c>
      <c r="AF332" s="113"/>
      <c r="AG332" s="92">
        <f>VLOOKUP($X$62,$B$227:$D$246,3,FALSE)</f>
        <v>2</v>
      </c>
      <c r="AH332" s="119" t="str">
        <f>$A$59</f>
        <v>M. Wittkoske</v>
      </c>
      <c r="AI332" s="114" t="s">
        <v>2</v>
      </c>
      <c r="AJ332" s="114" t="s">
        <v>3</v>
      </c>
      <c r="AK332" s="114" t="s">
        <v>13</v>
      </c>
      <c r="AL332" s="100" t="s">
        <v>14</v>
      </c>
    </row>
    <row r="333" spans="26:38" ht="12" customHeight="1" x14ac:dyDescent="0.2">
      <c r="Z333" s="97"/>
      <c r="AA333" s="115" t="str">
        <f>$A$42</f>
        <v>A. Siva</v>
      </c>
      <c r="AB333" s="116">
        <f>$L$42</f>
        <v>37</v>
      </c>
      <c r="AC333" s="116">
        <f>$V$42</f>
        <v>45</v>
      </c>
      <c r="AD333" s="116">
        <f>$W$42</f>
        <v>82</v>
      </c>
      <c r="AE333" s="100"/>
      <c r="AF333" s="101"/>
      <c r="AG333" s="97"/>
      <c r="AH333" s="115" t="str">
        <f>$A$60</f>
        <v>E. Mager</v>
      </c>
      <c r="AI333" s="116">
        <f>$L$60</f>
        <v>47</v>
      </c>
      <c r="AJ333" s="116">
        <f>$V$60</f>
        <v>42</v>
      </c>
      <c r="AK333" s="116">
        <f>$W$60</f>
        <v>89</v>
      </c>
      <c r="AL333" s="100"/>
    </row>
    <row r="334" spans="26:38" ht="12" customHeight="1" x14ac:dyDescent="0.2">
      <c r="Z334" s="97"/>
      <c r="AA334" s="115" t="str">
        <f>$A$43</f>
        <v>M. Krogwold</v>
      </c>
      <c r="AB334" s="116">
        <f>$L$43</f>
        <v>43</v>
      </c>
      <c r="AC334" s="116">
        <f>$V$43</f>
        <v>40</v>
      </c>
      <c r="AD334" s="116">
        <f>$W$43</f>
        <v>83</v>
      </c>
      <c r="AE334" s="100"/>
      <c r="AF334" s="101"/>
      <c r="AG334" s="97"/>
      <c r="AH334" s="115" t="str">
        <f>$A$61</f>
        <v>L. Besler</v>
      </c>
      <c r="AI334" s="116">
        <f>$L$61</f>
        <v>43</v>
      </c>
      <c r="AJ334" s="116">
        <f>$V$61</f>
        <v>42</v>
      </c>
      <c r="AK334" s="116">
        <f>$W$61</f>
        <v>85</v>
      </c>
      <c r="AL334" s="100"/>
    </row>
    <row r="335" spans="26:38" ht="12" customHeight="1" x14ac:dyDescent="0.2">
      <c r="Z335" s="97"/>
      <c r="AA335" s="115" t="str">
        <f>$A$44</f>
        <v>M. Bundalo</v>
      </c>
      <c r="AB335" s="116">
        <f>$L$44</f>
        <v>56</v>
      </c>
      <c r="AC335" s="116">
        <f>$V$44</f>
        <v>45</v>
      </c>
      <c r="AD335" s="116">
        <f>$W$44</f>
        <v>101</v>
      </c>
      <c r="AE335" s="103">
        <f>$X$44</f>
        <v>355</v>
      </c>
      <c r="AF335" s="104"/>
      <c r="AG335" s="97"/>
      <c r="AH335" s="115" t="str">
        <f>$A$62</f>
        <v>A. Cesarz</v>
      </c>
      <c r="AI335" s="116">
        <f>$L$62</f>
        <v>48</v>
      </c>
      <c r="AJ335" s="116">
        <f>$V$62</f>
        <v>45</v>
      </c>
      <c r="AK335" s="116">
        <f>$W$62</f>
        <v>93</v>
      </c>
      <c r="AL335" s="103">
        <f>$X$62</f>
        <v>342</v>
      </c>
    </row>
    <row r="336" spans="26:38" ht="12" customHeight="1" x14ac:dyDescent="0.2">
      <c r="Z336" s="97"/>
      <c r="AA336" s="115" t="str">
        <f>$A$45</f>
        <v>G. Etes</v>
      </c>
      <c r="AB336" s="116">
        <f>$L$45</f>
        <v>51</v>
      </c>
      <c r="AC336" s="116">
        <f>$V$45</f>
        <v>48</v>
      </c>
      <c r="AD336" s="116">
        <f>$W$45</f>
        <v>99</v>
      </c>
      <c r="AE336" s="105">
        <f>$W$47</f>
        <v>0</v>
      </c>
      <c r="AF336" s="106"/>
      <c r="AG336" s="97"/>
      <c r="AH336" s="115" t="str">
        <f>$A$63</f>
        <v>Team Bestball</v>
      </c>
      <c r="AI336" s="116">
        <f>$L$63</f>
        <v>0</v>
      </c>
      <c r="AJ336" s="116">
        <f>$V$63</f>
        <v>0</v>
      </c>
      <c r="AK336" s="116">
        <f>$W$63</f>
        <v>0</v>
      </c>
      <c r="AL336" s="105" t="e">
        <f>#REF!</f>
        <v>#REF!</v>
      </c>
    </row>
    <row r="337" spans="26:38" ht="12" customHeight="1" thickBot="1" x14ac:dyDescent="0.25">
      <c r="Z337" s="107"/>
      <c r="AA337" s="117" t="str">
        <f>$A$46</f>
        <v>M. Galang</v>
      </c>
      <c r="AB337" s="118">
        <f>$L$46</f>
        <v>46</v>
      </c>
      <c r="AC337" s="118">
        <f>$V$46</f>
        <v>45</v>
      </c>
      <c r="AD337" s="118">
        <f>$W$46</f>
        <v>91</v>
      </c>
      <c r="AE337" s="110"/>
      <c r="AF337" s="111"/>
      <c r="AG337" s="107"/>
      <c r="AH337" s="117" t="e">
        <f>#REF!</f>
        <v>#REF!</v>
      </c>
      <c r="AI337" s="118" t="e">
        <f>#REF!</f>
        <v>#REF!</v>
      </c>
      <c r="AJ337" s="118" t="e">
        <f>#REF!</f>
        <v>#REF!</v>
      </c>
      <c r="AK337" s="118" t="e">
        <f>#REF!</f>
        <v>#REF!</v>
      </c>
      <c r="AL337" s="110"/>
    </row>
    <row r="338" spans="26:38" ht="12" customHeight="1" thickTop="1" x14ac:dyDescent="0.2">
      <c r="Z338" s="92">
        <f>VLOOKUP($X$76,$B$227:$D$246,3,FALSE)</f>
        <v>10</v>
      </c>
      <c r="AA338" s="119" t="str">
        <f>$A$71</f>
        <v>Team Bestball</v>
      </c>
      <c r="AB338" s="114" t="s">
        <v>2</v>
      </c>
      <c r="AC338" s="114" t="s">
        <v>3</v>
      </c>
      <c r="AD338" s="114" t="s">
        <v>13</v>
      </c>
      <c r="AE338" s="100" t="s">
        <v>14</v>
      </c>
      <c r="AF338" s="113"/>
      <c r="AG338" s="92">
        <f>VLOOKUP($X$84,$B$227:$D$246,3,FALSE)</f>
        <v>8</v>
      </c>
      <c r="AH338" s="119" t="str">
        <f>$A$81</f>
        <v>GB Southwest</v>
      </c>
      <c r="AI338" s="114" t="s">
        <v>2</v>
      </c>
      <c r="AJ338" s="114" t="s">
        <v>3</v>
      </c>
      <c r="AK338" s="114" t="s">
        <v>13</v>
      </c>
      <c r="AL338" s="100" t="s">
        <v>14</v>
      </c>
    </row>
    <row r="339" spans="26:38" ht="12" customHeight="1" x14ac:dyDescent="0.2">
      <c r="Z339" s="97"/>
      <c r="AA339" s="98" t="str">
        <f>$A$74</f>
        <v>K, Warpinksi</v>
      </c>
      <c r="AB339" s="99">
        <f>$L$74</f>
        <v>44</v>
      </c>
      <c r="AC339" s="99">
        <f>$V$74</f>
        <v>36</v>
      </c>
      <c r="AD339" s="99">
        <f>$W$74</f>
        <v>80</v>
      </c>
      <c r="AE339" s="100"/>
      <c r="AF339" s="101"/>
      <c r="AG339" s="97"/>
      <c r="AH339" s="98" t="str">
        <f>$A$82</f>
        <v>M. Hearden</v>
      </c>
      <c r="AI339" s="99" t="str">
        <f>$L$82</f>
        <v xml:space="preserve"> </v>
      </c>
      <c r="AJ339" s="99" t="str">
        <f>$V$82</f>
        <v xml:space="preserve"> </v>
      </c>
      <c r="AK339" s="99" t="e">
        <f>$W$82</f>
        <v>#VALUE!</v>
      </c>
      <c r="AL339" s="100"/>
    </row>
    <row r="340" spans="26:38" ht="12" customHeight="1" x14ac:dyDescent="0.2">
      <c r="Z340" s="97"/>
      <c r="AA340" s="98" t="str">
        <f>$A$75</f>
        <v>R. Revolinski</v>
      </c>
      <c r="AB340" s="99">
        <f>$L$75</f>
        <v>43</v>
      </c>
      <c r="AC340" s="99">
        <f>$V$75</f>
        <v>47</v>
      </c>
      <c r="AD340" s="99">
        <f>$W$75</f>
        <v>90</v>
      </c>
      <c r="AE340" s="100"/>
      <c r="AF340" s="101"/>
      <c r="AG340" s="97"/>
      <c r="AH340" s="98" t="str">
        <f>$A$83</f>
        <v>A. Rankin</v>
      </c>
      <c r="AI340" s="99">
        <f>$L$83</f>
        <v>58</v>
      </c>
      <c r="AJ340" s="99">
        <f>$V$83</f>
        <v>66</v>
      </c>
      <c r="AK340" s="99">
        <f>$W$83</f>
        <v>124</v>
      </c>
      <c r="AL340" s="100"/>
    </row>
    <row r="341" spans="26:38" ht="12" customHeight="1" x14ac:dyDescent="0.2">
      <c r="Z341" s="97"/>
      <c r="AA341" s="98" t="str">
        <f>$A$76</f>
        <v>B. Karchinski</v>
      </c>
      <c r="AB341" s="99">
        <f>$L$76</f>
        <v>56</v>
      </c>
      <c r="AC341" s="99">
        <f>$V$76</f>
        <v>46</v>
      </c>
      <c r="AD341" s="99">
        <f>$W$76</f>
        <v>102</v>
      </c>
      <c r="AE341" s="103">
        <f>$X$76</f>
        <v>375</v>
      </c>
      <c r="AF341" s="104"/>
      <c r="AG341" s="97"/>
      <c r="AH341" s="98" t="str">
        <f>$A$84</f>
        <v>L. Cornelius</v>
      </c>
      <c r="AI341" s="99" t="str">
        <f>$L$84</f>
        <v xml:space="preserve"> </v>
      </c>
      <c r="AJ341" s="99" t="str">
        <f>$V$84</f>
        <v xml:space="preserve"> </v>
      </c>
      <c r="AK341" s="99" t="e">
        <f>$W$84</f>
        <v>#VALUE!</v>
      </c>
      <c r="AL341" s="103" t="str">
        <f>$X$84</f>
        <v>DQ</v>
      </c>
    </row>
    <row r="342" spans="26:38" ht="12" customHeight="1" x14ac:dyDescent="0.2">
      <c r="Z342" s="97"/>
      <c r="AA342" s="98" t="str">
        <f>$A$77</f>
        <v>E. Petersen</v>
      </c>
      <c r="AB342" s="99">
        <f>$L$77</f>
        <v>56</v>
      </c>
      <c r="AC342" s="99">
        <f>$V$77</f>
        <v>47</v>
      </c>
      <c r="AD342" s="99">
        <f>$W$77</f>
        <v>103</v>
      </c>
      <c r="AE342" s="105">
        <f>$W$79</f>
        <v>0</v>
      </c>
      <c r="AF342" s="106"/>
      <c r="AG342" s="97"/>
      <c r="AH342" s="98" t="str">
        <f>$A$85</f>
        <v xml:space="preserve"> </v>
      </c>
      <c r="AI342" s="99" t="str">
        <f>$L$85</f>
        <v xml:space="preserve"> </v>
      </c>
      <c r="AJ342" s="99" t="str">
        <f>$V$85</f>
        <v xml:space="preserve"> </v>
      </c>
      <c r="AK342" s="99" t="e">
        <f>$W$85</f>
        <v>#VALUE!</v>
      </c>
      <c r="AL342" s="105">
        <f>$W$87</f>
        <v>0</v>
      </c>
    </row>
    <row r="343" spans="26:38" ht="12" customHeight="1" thickBot="1" x14ac:dyDescent="0.25">
      <c r="Z343" s="107"/>
      <c r="AA343" s="108" t="str">
        <f>$A$78</f>
        <v>L. Bonetti</v>
      </c>
      <c r="AB343" s="109">
        <f>$L$78</f>
        <v>52</v>
      </c>
      <c r="AC343" s="109">
        <f>$V$78</f>
        <v>51</v>
      </c>
      <c r="AD343" s="109">
        <f>$W$78</f>
        <v>103</v>
      </c>
      <c r="AE343" s="110"/>
      <c r="AF343" s="111"/>
      <c r="AG343" s="107"/>
      <c r="AH343" s="108" t="str">
        <f>$A$86</f>
        <v xml:space="preserve"> </v>
      </c>
      <c r="AI343" s="109" t="str">
        <f>$L$86</f>
        <v xml:space="preserve"> </v>
      </c>
      <c r="AJ343" s="109" t="str">
        <f>$V$86</f>
        <v xml:space="preserve"> </v>
      </c>
      <c r="AK343" s="109" t="e">
        <f>$W$86</f>
        <v>#VALUE!</v>
      </c>
      <c r="AL343" s="110"/>
    </row>
    <row r="344" spans="26:38" ht="12" customHeight="1" thickTop="1" x14ac:dyDescent="0.2">
      <c r="Z344" s="92">
        <f>VLOOKUP($X$100,$B$227:$D$246,3,FALSE)</f>
        <v>9</v>
      </c>
      <c r="AA344" s="112" t="str">
        <f>$A$97</f>
        <v>Kenosha T.</v>
      </c>
      <c r="AB344" s="99" t="s">
        <v>2</v>
      </c>
      <c r="AC344" s="99" t="s">
        <v>3</v>
      </c>
      <c r="AD344" s="99" t="s">
        <v>13</v>
      </c>
      <c r="AE344" s="100" t="s">
        <v>14</v>
      </c>
      <c r="AF344" s="113"/>
      <c r="AG344" s="92">
        <f>VLOOKUP($X$108,$B$227:$D$246,3,FALSE)</f>
        <v>3</v>
      </c>
      <c r="AH344" s="112" t="str">
        <f>$A$105</f>
        <v>Kewaskum</v>
      </c>
      <c r="AI344" s="99" t="s">
        <v>2</v>
      </c>
      <c r="AJ344" s="99" t="s">
        <v>3</v>
      </c>
      <c r="AK344" s="99" t="s">
        <v>13</v>
      </c>
      <c r="AL344" s="100" t="s">
        <v>14</v>
      </c>
    </row>
    <row r="345" spans="26:38" ht="12" customHeight="1" x14ac:dyDescent="0.2">
      <c r="Z345" s="97"/>
      <c r="AA345" s="98" t="str">
        <f>$A$98</f>
        <v>J. Massimo</v>
      </c>
      <c r="AB345" s="99">
        <f>$L$98</f>
        <v>44</v>
      </c>
      <c r="AC345" s="99">
        <f>$V$98</f>
        <v>53</v>
      </c>
      <c r="AD345" s="99">
        <f>$W$98</f>
        <v>97</v>
      </c>
      <c r="AE345" s="100"/>
      <c r="AF345" s="101"/>
      <c r="AG345" s="97"/>
      <c r="AH345" s="98" t="str">
        <f>$A$106</f>
        <v>A. Dreher</v>
      </c>
      <c r="AI345" s="99">
        <f>$L$106</f>
        <v>53</v>
      </c>
      <c r="AJ345" s="99">
        <f>$V$106</f>
        <v>51</v>
      </c>
      <c r="AK345" s="99">
        <f>$W$106</f>
        <v>104</v>
      </c>
      <c r="AL345" s="100"/>
    </row>
    <row r="346" spans="26:38" ht="12" customHeight="1" x14ac:dyDescent="0.2">
      <c r="Z346" s="97"/>
      <c r="AA346" s="98" t="str">
        <f>$A$99</f>
        <v>B. Spizzirri</v>
      </c>
      <c r="AB346" s="99">
        <f>$L$99</f>
        <v>55</v>
      </c>
      <c r="AC346" s="99">
        <f>$V$99</f>
        <v>62</v>
      </c>
      <c r="AD346" s="99">
        <f>$W$99</f>
        <v>117</v>
      </c>
      <c r="AE346" s="100"/>
      <c r="AF346" s="101"/>
      <c r="AG346" s="97"/>
      <c r="AH346" s="98" t="str">
        <f>$A$107</f>
        <v>A. Wisnefske</v>
      </c>
      <c r="AI346" s="99">
        <f>$L$107</f>
        <v>50</v>
      </c>
      <c r="AJ346" s="99">
        <f>$V$107</f>
        <v>49</v>
      </c>
      <c r="AK346" s="99">
        <f>$W$107</f>
        <v>99</v>
      </c>
      <c r="AL346" s="100"/>
    </row>
    <row r="347" spans="26:38" ht="12" customHeight="1" x14ac:dyDescent="0.2">
      <c r="Z347" s="97"/>
      <c r="AA347" s="98" t="str">
        <f>$A$100</f>
        <v>E. Buss</v>
      </c>
      <c r="AB347" s="99">
        <f>$L$100</f>
        <v>53</v>
      </c>
      <c r="AC347" s="99">
        <f>$V$100</f>
        <v>53</v>
      </c>
      <c r="AD347" s="99">
        <f>$W$100</f>
        <v>106</v>
      </c>
      <c r="AE347" s="103">
        <f>$X$100</f>
        <v>422</v>
      </c>
      <c r="AF347" s="104"/>
      <c r="AG347" s="97"/>
      <c r="AH347" s="98" t="str">
        <f>$A$108</f>
        <v>T. Cook</v>
      </c>
      <c r="AI347" s="99">
        <f>$L$108</f>
        <v>55</v>
      </c>
      <c r="AJ347" s="99">
        <f>$V$108</f>
        <v>49</v>
      </c>
      <c r="AK347" s="99">
        <f>$W$108</f>
        <v>104</v>
      </c>
      <c r="AL347" s="103">
        <f>$X$108</f>
        <v>414</v>
      </c>
    </row>
    <row r="348" spans="26:38" ht="12" customHeight="1" x14ac:dyDescent="0.2">
      <c r="Z348" s="97"/>
      <c r="AA348" s="98" t="str">
        <f>$A$101</f>
        <v>A. Stich</v>
      </c>
      <c r="AB348" s="99">
        <f>$L$101</f>
        <v>54</v>
      </c>
      <c r="AC348" s="99">
        <f>$V$101</f>
        <v>48</v>
      </c>
      <c r="AD348" s="99">
        <f>$W$101</f>
        <v>102</v>
      </c>
      <c r="AE348" s="105">
        <f>$W$103</f>
        <v>6</v>
      </c>
      <c r="AF348" s="106"/>
      <c r="AG348" s="97"/>
      <c r="AH348" s="98" t="str">
        <f>$A$109</f>
        <v>T. Schmidt</v>
      </c>
      <c r="AI348" s="99">
        <f>$L$109</f>
        <v>54</v>
      </c>
      <c r="AJ348" s="99">
        <f>$V$109</f>
        <v>53</v>
      </c>
      <c r="AK348" s="99">
        <f>$W$109</f>
        <v>107</v>
      </c>
      <c r="AL348" s="105">
        <f>$W$111</f>
        <v>0</v>
      </c>
    </row>
    <row r="349" spans="26:38" ht="12" customHeight="1" thickBot="1" x14ac:dyDescent="0.25">
      <c r="Z349" s="107"/>
      <c r="AA349" s="108" t="str">
        <f>$A$102</f>
        <v>H. Ingram</v>
      </c>
      <c r="AB349" s="109">
        <f>$L$102</f>
        <v>67</v>
      </c>
      <c r="AC349" s="109">
        <f>$V$102</f>
        <v>56</v>
      </c>
      <c r="AD349" s="109">
        <f>$W$102</f>
        <v>123</v>
      </c>
      <c r="AE349" s="110"/>
      <c r="AF349" s="111"/>
      <c r="AG349" s="107"/>
      <c r="AH349" s="108" t="str">
        <f>$A$110</f>
        <v>L. Lindsley</v>
      </c>
      <c r="AI349" s="109">
        <f>$L$110</f>
        <v>53</v>
      </c>
      <c r="AJ349" s="109">
        <f>$V$110</f>
        <v>55</v>
      </c>
      <c r="AK349" s="109">
        <f>$W$110</f>
        <v>108</v>
      </c>
      <c r="AL349" s="110"/>
    </row>
    <row r="350" spans="26:38" ht="12" customHeight="1" thickTop="1" x14ac:dyDescent="0.2">
      <c r="Z350" s="92" t="e">
        <f>VLOOKUP(#REF!,$B$227:$D$246,3,FALSE)</f>
        <v>#REF!</v>
      </c>
      <c r="AA350" s="93" t="e">
        <f>#REF!</f>
        <v>#REF!</v>
      </c>
      <c r="AB350" s="94" t="s">
        <v>2</v>
      </c>
      <c r="AC350" s="94" t="s">
        <v>3</v>
      </c>
      <c r="AD350" s="120" t="s">
        <v>13</v>
      </c>
      <c r="AE350" s="95" t="s">
        <v>14</v>
      </c>
      <c r="AF350" s="121"/>
      <c r="AG350" s="92">
        <f>VLOOKUP($X$117,$B$227:$D$246,3,FALSE)</f>
        <v>7</v>
      </c>
      <c r="AH350" s="112" t="str">
        <f>$A$114</f>
        <v>Kimberly</v>
      </c>
      <c r="AI350" s="99" t="s">
        <v>2</v>
      </c>
      <c r="AJ350" s="99" t="s">
        <v>3</v>
      </c>
      <c r="AK350" s="122" t="s">
        <v>13</v>
      </c>
      <c r="AL350" s="100" t="s">
        <v>14</v>
      </c>
    </row>
    <row r="351" spans="26:38" ht="12" customHeight="1" x14ac:dyDescent="0.2">
      <c r="Z351" s="97"/>
      <c r="AA351" s="98" t="e">
        <f>#REF!</f>
        <v>#REF!</v>
      </c>
      <c r="AB351" s="99" t="e">
        <f>#REF!</f>
        <v>#REF!</v>
      </c>
      <c r="AC351" s="99" t="e">
        <f>#REF!</f>
        <v>#REF!</v>
      </c>
      <c r="AD351" s="122" t="e">
        <f>#REF!</f>
        <v>#REF!</v>
      </c>
      <c r="AE351" s="100"/>
      <c r="AF351" s="123"/>
      <c r="AG351" s="124"/>
      <c r="AH351" s="98" t="str">
        <f>$A$115</f>
        <v>E. Carew</v>
      </c>
      <c r="AI351" s="99">
        <f>$L$115</f>
        <v>49</v>
      </c>
      <c r="AJ351" s="99">
        <f>$V$115</f>
        <v>48</v>
      </c>
      <c r="AK351" s="122">
        <f>$W$115</f>
        <v>97</v>
      </c>
      <c r="AL351" s="100"/>
    </row>
    <row r="352" spans="26:38" ht="12" customHeight="1" x14ac:dyDescent="0.2">
      <c r="Z352" s="97"/>
      <c r="AA352" s="98" t="e">
        <f>#REF!</f>
        <v>#REF!</v>
      </c>
      <c r="AB352" s="99" t="e">
        <f>#REF!</f>
        <v>#REF!</v>
      </c>
      <c r="AC352" s="99" t="e">
        <f>#REF!</f>
        <v>#REF!</v>
      </c>
      <c r="AD352" s="122" t="e">
        <f>#REF!</f>
        <v>#REF!</v>
      </c>
      <c r="AE352" s="100"/>
      <c r="AF352" s="125"/>
      <c r="AG352" s="124"/>
      <c r="AH352" s="98" t="str">
        <f>$A$116</f>
        <v>M. Retzlaff</v>
      </c>
      <c r="AI352" s="99">
        <f>$L$116</f>
        <v>57</v>
      </c>
      <c r="AJ352" s="99">
        <f>$V$116</f>
        <v>46</v>
      </c>
      <c r="AK352" s="122">
        <f>$W$116</f>
        <v>103</v>
      </c>
      <c r="AL352" s="100"/>
    </row>
    <row r="353" spans="26:38" ht="12" customHeight="1" x14ac:dyDescent="0.2">
      <c r="Z353" s="97"/>
      <c r="AA353" s="98" t="e">
        <f>#REF!</f>
        <v>#REF!</v>
      </c>
      <c r="AB353" s="99" t="e">
        <f>#REF!</f>
        <v>#REF!</v>
      </c>
      <c r="AC353" s="99" t="e">
        <f>#REF!</f>
        <v>#REF!</v>
      </c>
      <c r="AD353" s="122" t="e">
        <f>#REF!</f>
        <v>#REF!</v>
      </c>
      <c r="AE353" s="103" t="e">
        <f>#REF!</f>
        <v>#REF!</v>
      </c>
      <c r="AF353" s="126"/>
      <c r="AG353" s="124"/>
      <c r="AH353" s="98" t="str">
        <f>$A$117</f>
        <v>K. Schrieber</v>
      </c>
      <c r="AI353" s="99">
        <f>$L$117</f>
        <v>52</v>
      </c>
      <c r="AJ353" s="99">
        <f>$V$117</f>
        <v>54</v>
      </c>
      <c r="AK353" s="122">
        <f>$W$117</f>
        <v>106</v>
      </c>
      <c r="AL353" s="103">
        <f>$X$117</f>
        <v>404</v>
      </c>
    </row>
    <row r="354" spans="26:38" ht="12" customHeight="1" x14ac:dyDescent="0.2">
      <c r="Z354" s="97"/>
      <c r="AA354" s="98" t="e">
        <f>#REF!</f>
        <v>#REF!</v>
      </c>
      <c r="AB354" s="99" t="e">
        <f>#REF!</f>
        <v>#REF!</v>
      </c>
      <c r="AC354" s="99" t="e">
        <f>#REF!</f>
        <v>#REF!</v>
      </c>
      <c r="AD354" s="122" t="e">
        <f>#REF!</f>
        <v>#REF!</v>
      </c>
      <c r="AE354" s="105" t="e">
        <f>#REF!</f>
        <v>#REF!</v>
      </c>
      <c r="AF354" s="127"/>
      <c r="AG354" s="124"/>
      <c r="AH354" s="98" t="str">
        <f>$A$118</f>
        <v>M. Liston</v>
      </c>
      <c r="AI354" s="99">
        <f>$L$118</f>
        <v>53</v>
      </c>
      <c r="AJ354" s="99">
        <f>$V$118</f>
        <v>49</v>
      </c>
      <c r="AK354" s="122">
        <f>$W$118</f>
        <v>102</v>
      </c>
      <c r="AL354" s="105">
        <f>$W$120</f>
        <v>0</v>
      </c>
    </row>
    <row r="355" spans="26:38" ht="12" customHeight="1" thickBot="1" x14ac:dyDescent="0.25">
      <c r="Z355" s="107"/>
      <c r="AA355" s="108" t="e">
        <f>#REF!</f>
        <v>#REF!</v>
      </c>
      <c r="AB355" s="109" t="e">
        <f>#REF!</f>
        <v>#REF!</v>
      </c>
      <c r="AC355" s="109" t="e">
        <f>#REF!</f>
        <v>#REF!</v>
      </c>
      <c r="AD355" s="128" t="e">
        <f>#REF!</f>
        <v>#REF!</v>
      </c>
      <c r="AE355" s="110"/>
      <c r="AF355" s="129"/>
      <c r="AG355" s="130"/>
      <c r="AH355" s="108" t="str">
        <f>$A$119</f>
        <v>C. Kroner</v>
      </c>
      <c r="AI355" s="109">
        <f>$L$119</f>
        <v>53</v>
      </c>
      <c r="AJ355" s="109">
        <f>$V$119</f>
        <v>49</v>
      </c>
      <c r="AK355" s="128">
        <f>$W$119</f>
        <v>102</v>
      </c>
      <c r="AL355" s="110"/>
    </row>
    <row r="356" spans="26:38" ht="12" customHeight="1" thickTop="1" x14ac:dyDescent="0.2">
      <c r="Z356" s="92">
        <f>VLOOKUP($X$133,$B$227:$D$246,3,FALSE)</f>
        <v>8</v>
      </c>
      <c r="AA356" s="112" t="str">
        <f>$A$130</f>
        <v>Oshkosh West</v>
      </c>
      <c r="AB356" s="99" t="s">
        <v>2</v>
      </c>
      <c r="AC356" s="99" t="s">
        <v>3</v>
      </c>
      <c r="AD356" s="122" t="s">
        <v>13</v>
      </c>
      <c r="AE356" s="100" t="s">
        <v>14</v>
      </c>
      <c r="AF356" s="123"/>
      <c r="AG356" s="131">
        <f>VLOOKUP($X$141,$B$227:$D$246,3,FALSE)</f>
        <v>5</v>
      </c>
      <c r="AH356" s="112" t="str">
        <f>$A$138</f>
        <v>Racine Case</v>
      </c>
      <c r="AI356" s="99" t="s">
        <v>2</v>
      </c>
      <c r="AJ356" s="99" t="s">
        <v>3</v>
      </c>
      <c r="AK356" s="122" t="s">
        <v>13</v>
      </c>
      <c r="AL356" s="100" t="s">
        <v>14</v>
      </c>
    </row>
    <row r="357" spans="26:38" ht="12" customHeight="1" x14ac:dyDescent="0.2">
      <c r="Z357" s="97"/>
      <c r="AA357" s="98" t="str">
        <f>$A$131</f>
        <v xml:space="preserve"> </v>
      </c>
      <c r="AB357" s="99" t="str">
        <f>$L$131</f>
        <v xml:space="preserve"> </v>
      </c>
      <c r="AC357" s="99" t="str">
        <f>$V$131</f>
        <v xml:space="preserve"> </v>
      </c>
      <c r="AD357" s="122" t="e">
        <f>$W$131</f>
        <v>#VALUE!</v>
      </c>
      <c r="AE357" s="100"/>
      <c r="AF357" s="125"/>
      <c r="AG357" s="124"/>
      <c r="AH357" s="98" t="str">
        <f>$A$139</f>
        <v>B. Glennon</v>
      </c>
      <c r="AI357" s="99">
        <f>$L$139</f>
        <v>47</v>
      </c>
      <c r="AJ357" s="99">
        <f>$V$139</f>
        <v>38</v>
      </c>
      <c r="AK357" s="122">
        <f>$W$139</f>
        <v>85</v>
      </c>
      <c r="AL357" s="100"/>
    </row>
    <row r="358" spans="26:38" ht="12" customHeight="1" x14ac:dyDescent="0.2">
      <c r="Z358" s="97"/>
      <c r="AA358" s="98" t="str">
        <f>$A$132</f>
        <v xml:space="preserve"> </v>
      </c>
      <c r="AB358" s="99" t="str">
        <f>$L$132</f>
        <v xml:space="preserve"> </v>
      </c>
      <c r="AC358" s="99" t="str">
        <f>$V$132</f>
        <v xml:space="preserve"> </v>
      </c>
      <c r="AD358" s="122" t="e">
        <f>$W$132</f>
        <v>#VALUE!</v>
      </c>
      <c r="AE358" s="100"/>
      <c r="AF358" s="125"/>
      <c r="AG358" s="124"/>
      <c r="AH358" s="98" t="str">
        <f>$A$140</f>
        <v>H. Leonard</v>
      </c>
      <c r="AI358" s="99">
        <f>$L$140</f>
        <v>47</v>
      </c>
      <c r="AJ358" s="99">
        <f>$V$140</f>
        <v>41</v>
      </c>
      <c r="AK358" s="122">
        <f>$W$140</f>
        <v>88</v>
      </c>
      <c r="AL358" s="100"/>
    </row>
    <row r="359" spans="26:38" ht="12" customHeight="1" x14ac:dyDescent="0.2">
      <c r="Z359" s="97"/>
      <c r="AA359" s="98" t="str">
        <f>$A$133</f>
        <v xml:space="preserve"> </v>
      </c>
      <c r="AB359" s="99" t="str">
        <f>$L$133</f>
        <v xml:space="preserve"> </v>
      </c>
      <c r="AC359" s="99" t="str">
        <f>$V$133</f>
        <v xml:space="preserve"> </v>
      </c>
      <c r="AD359" s="122" t="e">
        <f>$W$133</f>
        <v>#VALUE!</v>
      </c>
      <c r="AE359" s="103" t="str">
        <f>$X$133</f>
        <v>DQ</v>
      </c>
      <c r="AF359" s="126"/>
      <c r="AG359" s="124"/>
      <c r="AH359" s="98" t="str">
        <f>$A$141</f>
        <v>N. Kortendick</v>
      </c>
      <c r="AI359" s="99">
        <f>$L$141</f>
        <v>50</v>
      </c>
      <c r="AJ359" s="99">
        <f>$V$141</f>
        <v>45</v>
      </c>
      <c r="AK359" s="122">
        <f>$W$141</f>
        <v>95</v>
      </c>
      <c r="AL359" s="103">
        <f>$X$141</f>
        <v>367</v>
      </c>
    </row>
    <row r="360" spans="26:38" ht="12" customHeight="1" x14ac:dyDescent="0.2">
      <c r="Z360" s="97"/>
      <c r="AA360" s="98" t="str">
        <f>$A$134</f>
        <v xml:space="preserve"> </v>
      </c>
      <c r="AB360" s="99" t="str">
        <f>$L$134</f>
        <v xml:space="preserve"> </v>
      </c>
      <c r="AC360" s="99" t="str">
        <f>$V$134</f>
        <v xml:space="preserve"> </v>
      </c>
      <c r="AD360" s="122" t="e">
        <f>$W$134</f>
        <v>#VALUE!</v>
      </c>
      <c r="AE360" s="105">
        <f>$W$136</f>
        <v>0</v>
      </c>
      <c r="AF360" s="127"/>
      <c r="AG360" s="124"/>
      <c r="AH360" s="98" t="str">
        <f>$A$142</f>
        <v>L. Chiappetta</v>
      </c>
      <c r="AI360" s="99">
        <f>$L$142</f>
        <v>50</v>
      </c>
      <c r="AJ360" s="99">
        <f>$V$142</f>
        <v>49</v>
      </c>
      <c r="AK360" s="122">
        <f>$W$142</f>
        <v>99</v>
      </c>
      <c r="AL360" s="105">
        <f>$W$144</f>
        <v>0</v>
      </c>
    </row>
    <row r="361" spans="26:38" ht="12" customHeight="1" thickBot="1" x14ac:dyDescent="0.25">
      <c r="Z361" s="107"/>
      <c r="AA361" s="108">
        <f>$A$135</f>
        <v>0</v>
      </c>
      <c r="AB361" s="109" t="str">
        <f>$L$135</f>
        <v xml:space="preserve"> </v>
      </c>
      <c r="AC361" s="109" t="str">
        <f>$V$135</f>
        <v xml:space="preserve"> </v>
      </c>
      <c r="AD361" s="128" t="e">
        <f>$W$135</f>
        <v>#VALUE!</v>
      </c>
      <c r="AE361" s="110"/>
      <c r="AF361" s="129"/>
      <c r="AG361" s="130"/>
      <c r="AH361" s="108" t="str">
        <f>$A$143</f>
        <v>G. Wampole</v>
      </c>
      <c r="AI361" s="109">
        <f>$L$143</f>
        <v>56</v>
      </c>
      <c r="AJ361" s="109">
        <f>$V$143</f>
        <v>61</v>
      </c>
      <c r="AK361" s="128">
        <f>$W$143</f>
        <v>117</v>
      </c>
      <c r="AL361" s="110"/>
    </row>
    <row r="362" spans="26:38" ht="12" customHeight="1" thickTop="1" x14ac:dyDescent="0.2">
      <c r="Z362" s="92">
        <f>VLOOKUP($X$149,$B$227:$D$246,3,FALSE)</f>
        <v>6</v>
      </c>
      <c r="AA362" s="112" t="str">
        <f>$A$146</f>
        <v>Racine Horlick</v>
      </c>
      <c r="AB362" s="99" t="s">
        <v>2</v>
      </c>
      <c r="AC362" s="99" t="s">
        <v>3</v>
      </c>
      <c r="AD362" s="122" t="s">
        <v>13</v>
      </c>
      <c r="AE362" s="100" t="s">
        <v>14</v>
      </c>
      <c r="AF362" s="123"/>
      <c r="AG362" s="131">
        <f>VLOOKUP($X$141,$B$227:$D$246,3,FALSE)</f>
        <v>5</v>
      </c>
      <c r="AH362" s="112" t="str">
        <f>$A$162</f>
        <v>Seymour</v>
      </c>
      <c r="AI362" s="99" t="s">
        <v>2</v>
      </c>
      <c r="AJ362" s="99" t="s">
        <v>3</v>
      </c>
      <c r="AK362" s="122" t="s">
        <v>13</v>
      </c>
      <c r="AL362" s="100" t="s">
        <v>14</v>
      </c>
    </row>
    <row r="363" spans="26:38" ht="12" customHeight="1" x14ac:dyDescent="0.2">
      <c r="Z363" s="97"/>
      <c r="AA363" s="98" t="str">
        <f>$A$147</f>
        <v>H. Stone</v>
      </c>
      <c r="AB363" s="99">
        <f>$L$147</f>
        <v>54</v>
      </c>
      <c r="AC363" s="99">
        <f>$V$147</f>
        <v>53</v>
      </c>
      <c r="AD363" s="122">
        <f>$W$147</f>
        <v>107</v>
      </c>
      <c r="AE363" s="100"/>
      <c r="AF363" s="125"/>
      <c r="AG363" s="124"/>
      <c r="AH363" s="98" t="str">
        <f>$A$163</f>
        <v>G.Heins</v>
      </c>
      <c r="AI363" s="99">
        <f>$L$163</f>
        <v>54</v>
      </c>
      <c r="AJ363" s="99">
        <f>$V$163</f>
        <v>49</v>
      </c>
      <c r="AK363" s="122">
        <f>$W$163</f>
        <v>103</v>
      </c>
      <c r="AL363" s="100"/>
    </row>
    <row r="364" spans="26:38" ht="12" customHeight="1" x14ac:dyDescent="0.2">
      <c r="Z364" s="97"/>
      <c r="AA364" s="98" t="str">
        <f>$A$148</f>
        <v>A. Singer</v>
      </c>
      <c r="AB364" s="99">
        <f>$L$148</f>
        <v>59</v>
      </c>
      <c r="AC364" s="99">
        <f>$V$148</f>
        <v>50</v>
      </c>
      <c r="AD364" s="122">
        <f>$W$148</f>
        <v>109</v>
      </c>
      <c r="AE364" s="100"/>
      <c r="AF364" s="125"/>
      <c r="AG364" s="124"/>
      <c r="AH364" s="98" t="str">
        <f>$A$164</f>
        <v xml:space="preserve"> </v>
      </c>
      <c r="AI364" s="99" t="str">
        <f>$L$164</f>
        <v xml:space="preserve"> </v>
      </c>
      <c r="AJ364" s="99" t="str">
        <f>$V$164</f>
        <v>dq</v>
      </c>
      <c r="AK364" s="122" t="str">
        <f>$W$164</f>
        <v>dq</v>
      </c>
      <c r="AL364" s="100"/>
    </row>
    <row r="365" spans="26:38" ht="12" customHeight="1" x14ac:dyDescent="0.2">
      <c r="Z365" s="97"/>
      <c r="AA365" s="98" t="str">
        <f>$A$149</f>
        <v>K. Schultz</v>
      </c>
      <c r="AB365" s="99">
        <f>$L$149</f>
        <v>53</v>
      </c>
      <c r="AC365" s="99">
        <f>$V$149</f>
        <v>46</v>
      </c>
      <c r="AD365" s="122">
        <f>$W$149</f>
        <v>99</v>
      </c>
      <c r="AE365" s="103">
        <f>$X$149</f>
        <v>423</v>
      </c>
      <c r="AF365" s="126"/>
      <c r="AG365" s="124"/>
      <c r="AH365" s="98" t="str">
        <f>$A$165</f>
        <v>B. King</v>
      </c>
      <c r="AI365" s="99">
        <f>$L$165</f>
        <v>51</v>
      </c>
      <c r="AJ365" s="99">
        <f>$V$165</f>
        <v>44</v>
      </c>
      <c r="AK365" s="122">
        <f>$W$165</f>
        <v>95</v>
      </c>
      <c r="AL365" s="103">
        <f>$X$165</f>
        <v>476</v>
      </c>
    </row>
    <row r="366" spans="26:38" ht="12" customHeight="1" x14ac:dyDescent="0.2">
      <c r="Z366" s="97"/>
      <c r="AA366" s="98" t="str">
        <f>$A$150</f>
        <v>J. McReynolds</v>
      </c>
      <c r="AB366" s="99">
        <f>$L$150</f>
        <v>55</v>
      </c>
      <c r="AC366" s="99">
        <f>$V$150</f>
        <v>55</v>
      </c>
      <c r="AD366" s="122">
        <f>$W$150</f>
        <v>110</v>
      </c>
      <c r="AE366" s="105">
        <f>$W$152</f>
        <v>0</v>
      </c>
      <c r="AF366" s="127"/>
      <c r="AG366" s="124"/>
      <c r="AH366" s="98" t="str">
        <f>$A$166</f>
        <v>L. Hermus</v>
      </c>
      <c r="AI366" s="99">
        <f>$L$166</f>
        <v>78</v>
      </c>
      <c r="AJ366" s="99">
        <f>$V$166</f>
        <v>58</v>
      </c>
      <c r="AK366" s="122">
        <f>$W$166</f>
        <v>136</v>
      </c>
      <c r="AL366" s="105">
        <f>$W$168</f>
        <v>0</v>
      </c>
    </row>
    <row r="367" spans="26:38" ht="12" customHeight="1" thickBot="1" x14ac:dyDescent="0.25">
      <c r="Z367" s="107"/>
      <c r="AA367" s="108" t="str">
        <f>$A$151</f>
        <v>C. Berry</v>
      </c>
      <c r="AB367" s="109">
        <f>$L$151</f>
        <v>58</v>
      </c>
      <c r="AC367" s="109">
        <f>$V$151</f>
        <v>50</v>
      </c>
      <c r="AD367" s="128">
        <f>$W$151</f>
        <v>108</v>
      </c>
      <c r="AE367" s="110"/>
      <c r="AF367" s="129"/>
      <c r="AG367" s="130"/>
      <c r="AH367" s="108" t="str">
        <f>$A$167</f>
        <v>M. Patza</v>
      </c>
      <c r="AI367" s="109">
        <f>$L$167</f>
        <v>76</v>
      </c>
      <c r="AJ367" s="109">
        <f>$V$167</f>
        <v>66</v>
      </c>
      <c r="AK367" s="128">
        <f>$W$167</f>
        <v>142</v>
      </c>
      <c r="AL367" s="110"/>
    </row>
    <row r="368" spans="26:38" ht="12" customHeight="1" thickTop="1" x14ac:dyDescent="0.2">
      <c r="Z368" s="92">
        <f>VLOOKUP($X$181,$B$227:$D$246,3,FALSE)</f>
        <v>14</v>
      </c>
      <c r="AA368" s="112" t="str">
        <f>$A$178</f>
        <v>Sheboygan</v>
      </c>
      <c r="AB368" s="99" t="s">
        <v>2</v>
      </c>
      <c r="AC368" s="99" t="s">
        <v>3</v>
      </c>
      <c r="AD368" s="122" t="s">
        <v>13</v>
      </c>
      <c r="AE368" s="100" t="s">
        <v>14</v>
      </c>
      <c r="AF368" s="123"/>
      <c r="AG368" s="131">
        <f>VLOOKUP($X$141,$B$227:$D$246,3,FALSE)</f>
        <v>5</v>
      </c>
      <c r="AH368" s="112">
        <f>$A$194</f>
        <v>0</v>
      </c>
      <c r="AI368" s="99" t="s">
        <v>2</v>
      </c>
      <c r="AJ368" s="99" t="s">
        <v>3</v>
      </c>
      <c r="AK368" s="122" t="s">
        <v>13</v>
      </c>
      <c r="AL368" s="100" t="s">
        <v>14</v>
      </c>
    </row>
    <row r="369" spans="26:38" ht="12" customHeight="1" x14ac:dyDescent="0.2">
      <c r="Z369" s="97"/>
      <c r="AA369" s="98" t="str">
        <f>$A$179</f>
        <v>S. Moerchen</v>
      </c>
      <c r="AB369" s="99">
        <f>$L$179</f>
        <v>42</v>
      </c>
      <c r="AC369" s="99">
        <f>$V$179</f>
        <v>48</v>
      </c>
      <c r="AD369" s="122">
        <f>$W$179</f>
        <v>90</v>
      </c>
      <c r="AE369" s="100"/>
      <c r="AF369" s="125"/>
      <c r="AG369" s="124"/>
      <c r="AH369" s="98">
        <f>$A$195</f>
        <v>0</v>
      </c>
      <c r="AI369" s="99">
        <f>$L$195</f>
        <v>0</v>
      </c>
      <c r="AJ369" s="99">
        <f>$V$195</f>
        <v>0</v>
      </c>
      <c r="AK369" s="122">
        <f>$W$195</f>
        <v>0</v>
      </c>
      <c r="AL369" s="100"/>
    </row>
    <row r="370" spans="26:38" ht="12" customHeight="1" x14ac:dyDescent="0.2">
      <c r="Z370" s="97"/>
      <c r="AA370" s="98" t="str">
        <f>$A$180</f>
        <v>M. Wassink</v>
      </c>
      <c r="AB370" s="99">
        <f>$L$180</f>
        <v>48</v>
      </c>
      <c r="AC370" s="99">
        <f>$V$180</f>
        <v>51</v>
      </c>
      <c r="AD370" s="122">
        <f>$W$180</f>
        <v>99</v>
      </c>
      <c r="AE370" s="100"/>
      <c r="AF370" s="125"/>
      <c r="AG370" s="124"/>
      <c r="AH370" s="98">
        <f>$A$196</f>
        <v>0</v>
      </c>
      <c r="AI370" s="99">
        <f>$L$196</f>
        <v>0</v>
      </c>
      <c r="AJ370" s="99">
        <f>$V$196</f>
        <v>0</v>
      </c>
      <c r="AK370" s="122">
        <f>$W$196</f>
        <v>0</v>
      </c>
      <c r="AL370" s="100"/>
    </row>
    <row r="371" spans="26:38" ht="12" customHeight="1" x14ac:dyDescent="0.2">
      <c r="Z371" s="97"/>
      <c r="AA371" s="98" t="str">
        <f>$A$181</f>
        <v>M. Schlieder</v>
      </c>
      <c r="AB371" s="99">
        <f>$L$181</f>
        <v>54</v>
      </c>
      <c r="AC371" s="99">
        <f>$V$181</f>
        <v>64</v>
      </c>
      <c r="AD371" s="122">
        <f>$W$181</f>
        <v>118</v>
      </c>
      <c r="AE371" s="103">
        <f>$X$181</f>
        <v>413</v>
      </c>
      <c r="AF371" s="126"/>
      <c r="AG371" s="124"/>
      <c r="AH371" s="98">
        <f>$A$197</f>
        <v>0</v>
      </c>
      <c r="AI371" s="99">
        <f>$L$197</f>
        <v>0</v>
      </c>
      <c r="AJ371" s="99">
        <f>$V$197</f>
        <v>0</v>
      </c>
      <c r="AK371" s="122">
        <f>$W$197</f>
        <v>0</v>
      </c>
      <c r="AL371" s="103">
        <f>$X$197</f>
        <v>0</v>
      </c>
    </row>
    <row r="372" spans="26:38" ht="12" customHeight="1" x14ac:dyDescent="0.2">
      <c r="Z372" s="97"/>
      <c r="AA372" s="98" t="str">
        <f>$A$182</f>
        <v>A. Smith</v>
      </c>
      <c r="AB372" s="99">
        <f>$L$182</f>
        <v>52</v>
      </c>
      <c r="AC372" s="99">
        <f>$V$182</f>
        <v>54</v>
      </c>
      <c r="AD372" s="122">
        <f>$W$182</f>
        <v>106</v>
      </c>
      <c r="AE372" s="105">
        <f>$W$184</f>
        <v>0</v>
      </c>
      <c r="AF372" s="127"/>
      <c r="AG372" s="124"/>
      <c r="AH372" s="98">
        <f>$A$198</f>
        <v>0</v>
      </c>
      <c r="AI372" s="99">
        <f>$L$198</f>
        <v>0</v>
      </c>
      <c r="AJ372" s="99">
        <f>$V$198</f>
        <v>0</v>
      </c>
      <c r="AK372" s="122">
        <f>$W$198</f>
        <v>0</v>
      </c>
      <c r="AL372" s="105">
        <f>$W$200</f>
        <v>0</v>
      </c>
    </row>
    <row r="373" spans="26:38" ht="12" customHeight="1" thickBot="1" x14ac:dyDescent="0.25">
      <c r="Z373" s="107"/>
      <c r="AA373" s="108" t="str">
        <f>$A$183</f>
        <v xml:space="preserve"> </v>
      </c>
      <c r="AB373" s="109" t="str">
        <f>$L$183</f>
        <v xml:space="preserve"> </v>
      </c>
      <c r="AC373" s="109" t="str">
        <f>$V$183</f>
        <v>dq</v>
      </c>
      <c r="AD373" s="128" t="str">
        <f>$W$183</f>
        <v>dq</v>
      </c>
      <c r="AE373" s="110"/>
      <c r="AF373" s="129"/>
      <c r="AG373" s="130"/>
      <c r="AH373" s="108">
        <f>$A$199</f>
        <v>0</v>
      </c>
      <c r="AI373" s="109">
        <f>$L$199</f>
        <v>0</v>
      </c>
      <c r="AJ373" s="109">
        <f>$V$199</f>
        <v>0</v>
      </c>
      <c r="AK373" s="128">
        <f>$W$199</f>
        <v>0</v>
      </c>
      <c r="AL373" s="110"/>
    </row>
    <row r="374" spans="26:38" ht="12" customHeight="1" thickTop="1" x14ac:dyDescent="0.2">
      <c r="Z374" s="92">
        <f>VLOOKUP($X$205,$B$227:$D$246,3,FALSE)</f>
        <v>16</v>
      </c>
      <c r="AA374" s="112">
        <f>$A$202</f>
        <v>0</v>
      </c>
      <c r="AB374" s="99" t="s">
        <v>2</v>
      </c>
      <c r="AC374" s="99" t="s">
        <v>3</v>
      </c>
      <c r="AD374" s="122" t="s">
        <v>13</v>
      </c>
      <c r="AE374" s="100" t="s">
        <v>14</v>
      </c>
      <c r="AF374" s="123"/>
      <c r="AG374" s="131" t="str">
        <f>IF(OR($A$210="",$A$210="School Name"),"",VLOOKUP($X$213,$B$227:$D$246,3,FALSE))</f>
        <v/>
      </c>
      <c r="AH374" s="112" t="str">
        <f t="shared" ref="AH374:AH379" si="62">IF(OR($A$210="",$A$210="School Name"),"",A210)</f>
        <v/>
      </c>
      <c r="AI374" s="99" t="s">
        <v>2</v>
      </c>
      <c r="AJ374" s="99" t="s">
        <v>3</v>
      </c>
      <c r="AK374" s="122" t="s">
        <v>13</v>
      </c>
      <c r="AL374" s="100" t="s">
        <v>14</v>
      </c>
    </row>
    <row r="375" spans="26:38" ht="12" customHeight="1" x14ac:dyDescent="0.2">
      <c r="Z375" s="97"/>
      <c r="AA375" s="98" t="str">
        <f>$A$203</f>
        <v xml:space="preserve"> </v>
      </c>
      <c r="AB375" s="99">
        <f>$L$203</f>
        <v>0</v>
      </c>
      <c r="AC375" s="99">
        <f>$V$203</f>
        <v>0</v>
      </c>
      <c r="AD375" s="122">
        <f>$W$203</f>
        <v>0</v>
      </c>
      <c r="AE375" s="100"/>
      <c r="AF375" s="125"/>
      <c r="AG375" s="124"/>
      <c r="AH375" s="98" t="str">
        <f t="shared" si="62"/>
        <v/>
      </c>
      <c r="AI375" s="99" t="str">
        <f>IF(OR($A$210="",$A$210="School Name"),"",L211)</f>
        <v/>
      </c>
      <c r="AJ375" s="99" t="str">
        <f>IF(OR($A$210="",$A$210="School Name"),"",V211)</f>
        <v/>
      </c>
      <c r="AK375" s="122" t="str">
        <f>IF(OR($A$210="",$A$210="School Name"),"",W211)</f>
        <v/>
      </c>
      <c r="AL375" s="100"/>
    </row>
    <row r="376" spans="26:38" ht="12" customHeight="1" x14ac:dyDescent="0.2">
      <c r="Z376" s="97"/>
      <c r="AA376" s="98" t="str">
        <f>$A$204</f>
        <v xml:space="preserve"> </v>
      </c>
      <c r="AB376" s="99">
        <f>$L$204</f>
        <v>0</v>
      </c>
      <c r="AC376" s="99">
        <f>$V$204</f>
        <v>0</v>
      </c>
      <c r="AD376" s="122">
        <f>$W$204</f>
        <v>0</v>
      </c>
      <c r="AE376" s="100"/>
      <c r="AF376" s="125"/>
      <c r="AG376" s="124"/>
      <c r="AH376" s="98" t="str">
        <f t="shared" si="62"/>
        <v/>
      </c>
      <c r="AI376" s="99" t="str">
        <f>IF(OR($A$210="",$A$210="School Name"),"",L212)</f>
        <v/>
      </c>
      <c r="AJ376" s="99" t="str">
        <f>IF(OR($A$210="",$A$210="School Name"),"",V212)</f>
        <v/>
      </c>
      <c r="AK376" s="122" t="str">
        <f>IF(OR($A$210="",$A$210="School Name"),"",$W$212)</f>
        <v/>
      </c>
      <c r="AL376" s="100"/>
    </row>
    <row r="377" spans="26:38" ht="12" customHeight="1" x14ac:dyDescent="0.2">
      <c r="Z377" s="97"/>
      <c r="AA377" s="98" t="str">
        <f>$A$205</f>
        <v xml:space="preserve"> </v>
      </c>
      <c r="AB377" s="99">
        <f>$L$205</f>
        <v>0</v>
      </c>
      <c r="AC377" s="99">
        <f>$V$205</f>
        <v>0</v>
      </c>
      <c r="AD377" s="122">
        <f>$W$205</f>
        <v>0</v>
      </c>
      <c r="AE377" s="103">
        <f>$X$205</f>
        <v>0</v>
      </c>
      <c r="AF377" s="126"/>
      <c r="AG377" s="124"/>
      <c r="AH377" s="98" t="str">
        <f t="shared" si="62"/>
        <v/>
      </c>
      <c r="AI377" s="99" t="str">
        <f>IF(OR($A$210="",$A$210="School Name"),"",L213)</f>
        <v/>
      </c>
      <c r="AJ377" s="99" t="str">
        <f>IF(OR($A$210="",$A$210="School Name"),"",V213)</f>
        <v/>
      </c>
      <c r="AK377" s="122" t="str">
        <f>IF(OR($A$210="",$A$210="School Name"),"",$W$213)</f>
        <v/>
      </c>
      <c r="AL377" s="103" t="str">
        <f>IF(OR($A$210="",$A$210="School Name"),"",$X$213)</f>
        <v/>
      </c>
    </row>
    <row r="378" spans="26:38" ht="12" customHeight="1" x14ac:dyDescent="0.2">
      <c r="Z378" s="97"/>
      <c r="AA378" s="98" t="str">
        <f>$A$206</f>
        <v xml:space="preserve"> </v>
      </c>
      <c r="AB378" s="99">
        <f>$L$206</f>
        <v>0</v>
      </c>
      <c r="AC378" s="99">
        <f>$V$206</f>
        <v>0</v>
      </c>
      <c r="AD378" s="122">
        <f>$W$206</f>
        <v>0</v>
      </c>
      <c r="AE378" s="105">
        <f>$W$208</f>
        <v>0</v>
      </c>
      <c r="AF378" s="127"/>
      <c r="AG378" s="124"/>
      <c r="AH378" s="98" t="str">
        <f t="shared" si="62"/>
        <v/>
      </c>
      <c r="AI378" s="99" t="str">
        <f>IF(OR($A$210="",$A$210="School Name"),"",L214)</f>
        <v/>
      </c>
      <c r="AJ378" s="99" t="str">
        <f>IF(OR($A$210="",$A$210="School Name"),"",V214)</f>
        <v/>
      </c>
      <c r="AK378" s="122" t="str">
        <f>IF(OR($A$210="",$A$210="School Name"),"",$W$214)</f>
        <v/>
      </c>
      <c r="AL378" s="105" t="str">
        <f>IF(OR($A$210="",$A$210="School Name"),"",$W$216)</f>
        <v/>
      </c>
    </row>
    <row r="379" spans="26:38" ht="12" customHeight="1" thickBot="1" x14ac:dyDescent="0.25">
      <c r="Z379" s="107"/>
      <c r="AA379" s="108" t="str">
        <f>$A$207</f>
        <v xml:space="preserve"> </v>
      </c>
      <c r="AB379" s="109">
        <f>$L$207</f>
        <v>0</v>
      </c>
      <c r="AC379" s="109">
        <f>$V$207</f>
        <v>0</v>
      </c>
      <c r="AD379" s="128">
        <f>$W$207</f>
        <v>0</v>
      </c>
      <c r="AE379" s="110"/>
      <c r="AF379" s="129"/>
      <c r="AG379" s="130"/>
      <c r="AH379" s="108" t="str">
        <f t="shared" si="62"/>
        <v/>
      </c>
      <c r="AI379" s="109" t="str">
        <f>IF(OR($A$210="",$A$210="School Name"),"",L215)</f>
        <v/>
      </c>
      <c r="AJ379" s="109" t="str">
        <f>IF(OR($A$210="",$A$210="School Name"),"",V215)</f>
        <v/>
      </c>
      <c r="AK379" s="128" t="str">
        <f>IF(OR($A$210="",$A$210="School Name"),"",$W$215)</f>
        <v/>
      </c>
      <c r="AL379" s="110"/>
    </row>
    <row r="380" spans="26:38" ht="12" thickTop="1" x14ac:dyDescent="0.2">
      <c r="Z380" s="61"/>
      <c r="AA380" s="61"/>
      <c r="AB380" s="61"/>
      <c r="AC380" s="61"/>
      <c r="AD380" s="61"/>
      <c r="AE380" s="62"/>
      <c r="AF380" s="62"/>
      <c r="AG380" s="62"/>
      <c r="AH380" s="61"/>
      <c r="AI380" s="61"/>
      <c r="AJ380" s="61"/>
      <c r="AK380" s="62"/>
      <c r="AL380" s="62"/>
    </row>
    <row r="381" spans="26:38" ht="12" x14ac:dyDescent="0.2">
      <c r="AG381" s="49"/>
      <c r="AH381" s="50"/>
      <c r="AI381" s="51"/>
      <c r="AJ381" s="51"/>
      <c r="AK381" s="52"/>
      <c r="AL381" s="52"/>
    </row>
    <row r="382" spans="26:38" ht="12" x14ac:dyDescent="0.2">
      <c r="AG382" s="52"/>
      <c r="AH382" s="53"/>
      <c r="AI382" s="51"/>
      <c r="AJ382" s="51"/>
      <c r="AK382" s="52"/>
      <c r="AL382" s="52"/>
    </row>
    <row r="383" spans="26:38" ht="12" x14ac:dyDescent="0.2">
      <c r="AG383" s="49"/>
      <c r="AH383" s="50"/>
      <c r="AI383" s="51"/>
      <c r="AJ383" s="51"/>
      <c r="AK383" s="51"/>
      <c r="AL383" s="52"/>
    </row>
    <row r="384" spans="26:38" ht="12" x14ac:dyDescent="0.2">
      <c r="AG384" s="52"/>
      <c r="AH384" s="53"/>
      <c r="AI384" s="51"/>
      <c r="AJ384" s="51"/>
      <c r="AK384" s="51"/>
      <c r="AL384" s="52"/>
    </row>
    <row r="385" spans="33:38" ht="12" x14ac:dyDescent="0.2">
      <c r="AG385" s="52"/>
      <c r="AH385" s="53"/>
      <c r="AI385" s="51"/>
      <c r="AJ385" s="51"/>
      <c r="AK385" s="51"/>
      <c r="AL385" s="52"/>
    </row>
    <row r="386" spans="33:38" ht="12" x14ac:dyDescent="0.2">
      <c r="AG386" s="52"/>
      <c r="AH386" s="53"/>
      <c r="AI386" s="51"/>
      <c r="AJ386" s="51"/>
      <c r="AK386" s="51"/>
      <c r="AL386" s="49"/>
    </row>
    <row r="387" spans="33:38" ht="12" x14ac:dyDescent="0.2">
      <c r="AG387" s="52"/>
      <c r="AH387" s="53"/>
      <c r="AI387" s="51"/>
      <c r="AJ387" s="51"/>
      <c r="AK387" s="51"/>
      <c r="AL387" s="54"/>
    </row>
    <row r="388" spans="33:38" ht="12" x14ac:dyDescent="0.2">
      <c r="AG388" s="52"/>
      <c r="AH388" s="53"/>
      <c r="AI388" s="51"/>
      <c r="AJ388" s="51"/>
      <c r="AK388" s="51"/>
      <c r="AL388" s="52"/>
    </row>
    <row r="650" spans="41:41" x14ac:dyDescent="0.2">
      <c r="AO650" s="1" t="s">
        <v>20</v>
      </c>
    </row>
    <row r="668" spans="1:1" x14ac:dyDescent="0.2">
      <c r="A668" s="2" t="s">
        <v>19</v>
      </c>
    </row>
  </sheetData>
  <customSheetViews>
    <customSheetView guid="{518DA4C0-E3C7-11D2-95B6-444553540000}" showPageBreaks="1" showGridLines="0" printArea="1" showRuler="0" topLeftCell="Y179">
      <selection activeCell="Z182" sqref="Z182"/>
      <pageMargins left="0.5" right="0.5" top="0.5" bottom="0.5" header="0.5" footer="0.5"/>
      <pageSetup orientation="portrait" horizontalDpi="300" verticalDpi="300" r:id="rId1"/>
      <headerFooter alignWithMargins="0"/>
    </customSheetView>
  </customSheetViews>
  <mergeCells count="10">
    <mergeCell ref="R6:W7"/>
    <mergeCell ref="A4:W4"/>
    <mergeCell ref="A5:W5"/>
    <mergeCell ref="Z316:AL316"/>
    <mergeCell ref="Z317:AL317"/>
    <mergeCell ref="Z207:AL207"/>
    <mergeCell ref="Z208:AL208"/>
    <mergeCell ref="Z209:AE209"/>
    <mergeCell ref="AH209:AL209"/>
    <mergeCell ref="AI229:AK229"/>
  </mergeCells>
  <phoneticPr fontId="0" type="noConversion"/>
  <pageMargins left="0.5" right="0.25" top="0.1" bottom="0" header="0" footer="0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printout12">
                <anchor moveWithCells="1" sizeWithCells="1">
                  <from>
                    <xdr:col>18</xdr:col>
                    <xdr:colOff>19050</xdr:colOff>
                    <xdr:row>0</xdr:row>
                    <xdr:rowOff>66675</xdr:rowOff>
                  </from>
                  <to>
                    <xdr:col>23</xdr:col>
                    <xdr:colOff>38100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F1" sqref="F1:O65536"/>
    </sheetView>
  </sheetViews>
  <sheetFormatPr defaultRowHeight="12.75" x14ac:dyDescent="0.2"/>
  <cols>
    <col min="1" max="1" width="0.28515625" style="133" customWidth="1"/>
    <col min="2" max="2" width="13.42578125" bestFit="1" customWidth="1"/>
    <col min="3" max="3" width="10" customWidth="1"/>
    <col min="5" max="5" width="7.140625" style="141" customWidth="1"/>
  </cols>
  <sheetData>
    <row r="1" spans="1:5" x14ac:dyDescent="0.2">
      <c r="B1" t="s">
        <v>55</v>
      </c>
      <c r="C1" t="s">
        <v>7</v>
      </c>
      <c r="D1" t="s">
        <v>69</v>
      </c>
    </row>
    <row r="2" spans="1:5" x14ac:dyDescent="0.2">
      <c r="A2" s="133" t="s">
        <v>45</v>
      </c>
      <c r="B2" t="str">
        <f>PlayersTeamsScores!$A66</f>
        <v>C. Matschke</v>
      </c>
      <c r="C2">
        <f>PlayersTeamsScores!$W66</f>
        <v>76</v>
      </c>
      <c r="D2">
        <f t="shared" ref="D2:D18" si="0">(72-C2)*-1</f>
        <v>4</v>
      </c>
      <c r="E2" s="141">
        <v>1</v>
      </c>
    </row>
    <row r="3" spans="1:5" x14ac:dyDescent="0.2">
      <c r="A3" s="133" t="s">
        <v>45</v>
      </c>
      <c r="B3" t="str">
        <f>PlayersTeamsScores!$A34</f>
        <v>E. Balding</v>
      </c>
      <c r="C3">
        <f>PlayersTeamsScores!$W34</f>
        <v>77</v>
      </c>
      <c r="D3">
        <f t="shared" si="0"/>
        <v>5</v>
      </c>
      <c r="E3" s="141">
        <v>3</v>
      </c>
    </row>
    <row r="4" spans="1:5" x14ac:dyDescent="0.2">
      <c r="A4" s="133" t="s">
        <v>45</v>
      </c>
      <c r="B4" t="str">
        <f>PlayersTeamsScores!$A50</f>
        <v>K. Gastrau</v>
      </c>
      <c r="C4">
        <f>PlayersTeamsScores!$W50</f>
        <v>78</v>
      </c>
      <c r="D4">
        <f t="shared" si="0"/>
        <v>6</v>
      </c>
      <c r="E4" s="141">
        <v>2</v>
      </c>
    </row>
    <row r="5" spans="1:5" x14ac:dyDescent="0.2">
      <c r="A5" s="133" t="s">
        <v>67</v>
      </c>
      <c r="B5" t="str">
        <f>PlayersTeamsScores!$A74</f>
        <v>K, Warpinksi</v>
      </c>
      <c r="C5">
        <f>PlayersTeamsScores!$W74</f>
        <v>80</v>
      </c>
      <c r="D5">
        <f t="shared" si="0"/>
        <v>8</v>
      </c>
      <c r="E5" s="141">
        <v>4</v>
      </c>
    </row>
    <row r="6" spans="1:5" x14ac:dyDescent="0.2">
      <c r="A6" s="133" t="s">
        <v>67</v>
      </c>
      <c r="B6" t="str">
        <f>PlayersTeamsScores!$A67</f>
        <v>H.Smoot</v>
      </c>
      <c r="C6">
        <f>PlayersTeamsScores!$W67</f>
        <v>80</v>
      </c>
      <c r="D6">
        <f t="shared" si="0"/>
        <v>8</v>
      </c>
      <c r="E6" s="141">
        <v>5</v>
      </c>
    </row>
    <row r="7" spans="1:5" x14ac:dyDescent="0.2">
      <c r="A7" s="133" t="s">
        <v>46</v>
      </c>
      <c r="B7" t="str">
        <f>PlayersTeamsScores!$A58</f>
        <v>L. Martinez</v>
      </c>
      <c r="C7">
        <f>PlayersTeamsScores!$W58</f>
        <v>81</v>
      </c>
      <c r="D7">
        <f t="shared" si="0"/>
        <v>9</v>
      </c>
      <c r="E7" s="141">
        <v>6</v>
      </c>
    </row>
    <row r="8" spans="1:5" x14ac:dyDescent="0.2">
      <c r="A8" s="133" t="s">
        <v>67</v>
      </c>
      <c r="B8" t="str">
        <f>PlayersTeamsScores!$A18</f>
        <v>S. Plankey</v>
      </c>
      <c r="C8">
        <f>PlayersTeamsScores!$W18</f>
        <v>82</v>
      </c>
      <c r="D8">
        <f t="shared" si="0"/>
        <v>10</v>
      </c>
      <c r="E8" s="141">
        <v>8</v>
      </c>
    </row>
    <row r="9" spans="1:5" x14ac:dyDescent="0.2">
      <c r="A9" s="133" t="s">
        <v>46</v>
      </c>
      <c r="B9" t="str">
        <f>PlayersTeamsScores!$A42</f>
        <v>A. Siva</v>
      </c>
      <c r="C9">
        <f>PlayersTeamsScores!$W42</f>
        <v>82</v>
      </c>
      <c r="D9">
        <f t="shared" si="0"/>
        <v>10</v>
      </c>
      <c r="E9" s="141">
        <v>7</v>
      </c>
    </row>
    <row r="10" spans="1:5" x14ac:dyDescent="0.2">
      <c r="A10" s="133" t="s">
        <v>46</v>
      </c>
      <c r="B10" t="str">
        <f>PlayersTeamsScores!$A69</f>
        <v>M. Swartz</v>
      </c>
      <c r="C10">
        <f>PlayersTeamsScores!$W69</f>
        <v>83</v>
      </c>
      <c r="D10">
        <f t="shared" si="0"/>
        <v>11</v>
      </c>
      <c r="E10" s="141">
        <v>9</v>
      </c>
    </row>
    <row r="11" spans="1:5" x14ac:dyDescent="0.2">
      <c r="A11" s="133" t="s">
        <v>45</v>
      </c>
      <c r="B11" t="str">
        <f>PlayersTeamsScores!$A90</f>
        <v>B. Downie</v>
      </c>
      <c r="C11">
        <f>PlayersTeamsScores!$W90</f>
        <v>83</v>
      </c>
      <c r="D11">
        <f t="shared" si="0"/>
        <v>11</v>
      </c>
    </row>
    <row r="12" spans="1:5" x14ac:dyDescent="0.2">
      <c r="A12" s="133" t="s">
        <v>67</v>
      </c>
      <c r="B12" t="str">
        <f>PlayersTeamsScores!$A43</f>
        <v>M. Krogwold</v>
      </c>
      <c r="C12">
        <f>PlayersTeamsScores!$W43</f>
        <v>83</v>
      </c>
      <c r="D12">
        <f t="shared" si="0"/>
        <v>11</v>
      </c>
      <c r="E12" s="141">
        <v>10</v>
      </c>
    </row>
    <row r="13" spans="1:5" x14ac:dyDescent="0.2">
      <c r="A13" s="133" t="s">
        <v>46</v>
      </c>
      <c r="B13" t="str">
        <f>PlayersTeamsScores!$A187</f>
        <v>M. Ash</v>
      </c>
      <c r="C13">
        <f>PlayersTeamsScores!$W187</f>
        <v>85</v>
      </c>
      <c r="D13">
        <f t="shared" si="0"/>
        <v>13</v>
      </c>
    </row>
    <row r="14" spans="1:5" x14ac:dyDescent="0.2">
      <c r="A14" s="133" t="s">
        <v>45</v>
      </c>
      <c r="B14" t="str">
        <f>PlayersTeamsScores!$A37</f>
        <v>B. Jin</v>
      </c>
      <c r="C14">
        <f>PlayersTeamsScores!$W37</f>
        <v>85</v>
      </c>
      <c r="D14">
        <f t="shared" si="0"/>
        <v>13</v>
      </c>
    </row>
    <row r="15" spans="1:5" x14ac:dyDescent="0.2">
      <c r="A15" s="133" t="s">
        <v>67</v>
      </c>
      <c r="B15" t="str">
        <f>PlayersTeamsScores!$A36</f>
        <v>S. Sun</v>
      </c>
      <c r="C15">
        <f>PlayersTeamsScores!$W36</f>
        <v>85</v>
      </c>
      <c r="D15">
        <f t="shared" si="0"/>
        <v>13</v>
      </c>
    </row>
    <row r="16" spans="1:5" x14ac:dyDescent="0.2">
      <c r="A16" s="133" t="s">
        <v>46</v>
      </c>
      <c r="B16" t="str">
        <f>PlayersTeamsScores!$A68</f>
        <v>F. Krause</v>
      </c>
      <c r="C16">
        <f>PlayersTeamsScores!$W68</f>
        <v>85</v>
      </c>
      <c r="D16">
        <f t="shared" si="0"/>
        <v>13</v>
      </c>
    </row>
    <row r="17" spans="1:4" x14ac:dyDescent="0.2">
      <c r="A17" s="133" t="s">
        <v>66</v>
      </c>
      <c r="B17" t="str">
        <f>PlayersTeamsScores!$A139</f>
        <v>B. Glennon</v>
      </c>
      <c r="C17">
        <f>PlayersTeamsScores!$W139</f>
        <v>85</v>
      </c>
      <c r="D17">
        <f t="shared" si="0"/>
        <v>13</v>
      </c>
    </row>
    <row r="18" spans="1:4" x14ac:dyDescent="0.2">
      <c r="A18" s="133" t="s">
        <v>66</v>
      </c>
      <c r="B18" t="str">
        <f>PlayersTeamsScores!$A61</f>
        <v>L. Besler</v>
      </c>
      <c r="C18">
        <f>PlayersTeamsScores!$W61</f>
        <v>85</v>
      </c>
      <c r="D18">
        <f t="shared" si="0"/>
        <v>13</v>
      </c>
    </row>
    <row r="19" spans="1:4" x14ac:dyDescent="0.2">
      <c r="A19" s="133" t="s">
        <v>66</v>
      </c>
      <c r="B19" t="str">
        <f>PlayersTeamsScores!$A35</f>
        <v>L. Romero</v>
      </c>
      <c r="C19">
        <f>PlayersTeamsScores!$W35</f>
        <v>86</v>
      </c>
      <c r="D19">
        <f t="shared" ref="D19:D50" si="1">(72-C19)*-1</f>
        <v>14</v>
      </c>
    </row>
    <row r="20" spans="1:4" x14ac:dyDescent="0.2">
      <c r="A20" s="133" t="s">
        <v>66</v>
      </c>
      <c r="B20" t="str">
        <f>PlayersTeamsScores!$A59</f>
        <v>M. Wittkoske</v>
      </c>
      <c r="C20">
        <f>PlayersTeamsScores!$W59</f>
        <v>87</v>
      </c>
      <c r="D20">
        <f t="shared" si="1"/>
        <v>15</v>
      </c>
    </row>
    <row r="21" spans="1:4" x14ac:dyDescent="0.2">
      <c r="A21" s="133" t="s">
        <v>66</v>
      </c>
      <c r="B21" t="str">
        <f>PlayersTeamsScores!$A10</f>
        <v>O. Reichardt</v>
      </c>
      <c r="C21">
        <f>PlayersTeamsScores!$W10</f>
        <v>87</v>
      </c>
      <c r="D21">
        <f t="shared" si="1"/>
        <v>15</v>
      </c>
    </row>
    <row r="22" spans="1:4" x14ac:dyDescent="0.2">
      <c r="A22" s="133" t="s">
        <v>38</v>
      </c>
      <c r="B22" t="str">
        <f>PlayersTeamsScores!$A91</f>
        <v>A. Nelson</v>
      </c>
      <c r="C22">
        <f>PlayersTeamsScores!$W91</f>
        <v>88</v>
      </c>
      <c r="D22">
        <f t="shared" si="1"/>
        <v>16</v>
      </c>
    </row>
    <row r="23" spans="1:4" x14ac:dyDescent="0.2">
      <c r="A23" s="133" t="s">
        <v>56</v>
      </c>
      <c r="B23" t="str">
        <f>PlayersTeamsScores!$A140</f>
        <v>H. Leonard</v>
      </c>
      <c r="C23">
        <f>PlayersTeamsScores!$W140</f>
        <v>88</v>
      </c>
      <c r="D23">
        <f t="shared" si="1"/>
        <v>16</v>
      </c>
    </row>
    <row r="24" spans="1:4" x14ac:dyDescent="0.2">
      <c r="A24" s="133" t="s">
        <v>60</v>
      </c>
      <c r="B24" t="str">
        <f>PlayersTeamsScores!$A51</f>
        <v>R. Kauflin</v>
      </c>
      <c r="C24">
        <f>PlayersTeamsScores!$W51</f>
        <v>89</v>
      </c>
      <c r="D24">
        <f t="shared" si="1"/>
        <v>17</v>
      </c>
    </row>
    <row r="25" spans="1:4" x14ac:dyDescent="0.2">
      <c r="A25" s="133" t="s">
        <v>33</v>
      </c>
      <c r="B25" t="str">
        <f>PlayersTeamsScores!$A60</f>
        <v>E. Mager</v>
      </c>
      <c r="C25">
        <f>PlayersTeamsScores!$W60</f>
        <v>89</v>
      </c>
      <c r="D25">
        <f t="shared" si="1"/>
        <v>17</v>
      </c>
    </row>
    <row r="26" spans="1:4" x14ac:dyDescent="0.2">
      <c r="A26" s="133" t="s">
        <v>33</v>
      </c>
      <c r="B26" t="str">
        <f>PlayersTeamsScores!$A75</f>
        <v>R. Revolinski</v>
      </c>
      <c r="C26">
        <f>PlayersTeamsScores!$W75</f>
        <v>90</v>
      </c>
      <c r="D26">
        <f t="shared" si="1"/>
        <v>18</v>
      </c>
    </row>
    <row r="27" spans="1:4" x14ac:dyDescent="0.2">
      <c r="A27" s="133" t="s">
        <v>56</v>
      </c>
      <c r="B27" t="str">
        <f>PlayersTeamsScores!$A179</f>
        <v>S. Moerchen</v>
      </c>
      <c r="C27">
        <f>PlayersTeamsScores!$W179</f>
        <v>90</v>
      </c>
      <c r="D27">
        <f t="shared" si="1"/>
        <v>18</v>
      </c>
    </row>
    <row r="28" spans="1:4" x14ac:dyDescent="0.2">
      <c r="A28" s="133" t="s">
        <v>36</v>
      </c>
      <c r="B28" t="str">
        <f>PlayersTeamsScores!$A46</f>
        <v>M. Galang</v>
      </c>
      <c r="C28">
        <f>PlayersTeamsScores!$W46</f>
        <v>91</v>
      </c>
      <c r="D28">
        <f t="shared" si="1"/>
        <v>19</v>
      </c>
    </row>
    <row r="29" spans="1:4" x14ac:dyDescent="0.2">
      <c r="A29" s="133" t="s">
        <v>65</v>
      </c>
      <c r="B29" t="str">
        <f>PlayersTeamsScores!$A26</f>
        <v>S. Hiltgen</v>
      </c>
      <c r="C29">
        <f>PlayersTeamsScores!$W26</f>
        <v>93</v>
      </c>
      <c r="D29">
        <f t="shared" si="1"/>
        <v>21</v>
      </c>
    </row>
    <row r="30" spans="1:4" x14ac:dyDescent="0.2">
      <c r="A30" s="133" t="s">
        <v>38</v>
      </c>
      <c r="B30" t="str">
        <f>PlayersTeamsScores!$A62</f>
        <v>A. Cesarz</v>
      </c>
      <c r="C30">
        <f>PlayersTeamsScores!$W62</f>
        <v>93</v>
      </c>
      <c r="D30">
        <f t="shared" si="1"/>
        <v>21</v>
      </c>
    </row>
    <row r="31" spans="1:4" x14ac:dyDescent="0.2">
      <c r="A31" s="133" t="s">
        <v>36</v>
      </c>
      <c r="B31" t="str">
        <f>PlayersTeamsScores!$A123</f>
        <v>A. Hecker</v>
      </c>
      <c r="C31">
        <f>PlayersTeamsScores!$W123</f>
        <v>94</v>
      </c>
      <c r="D31">
        <f t="shared" si="1"/>
        <v>22</v>
      </c>
    </row>
    <row r="32" spans="1:4" x14ac:dyDescent="0.2">
      <c r="A32" s="133" t="s">
        <v>49</v>
      </c>
      <c r="B32" t="str">
        <f>PlayersTeamsScores!$A70</f>
        <v>G. Pugh</v>
      </c>
      <c r="C32">
        <f>PlayersTeamsScores!$W70</f>
        <v>94</v>
      </c>
      <c r="D32">
        <f t="shared" si="1"/>
        <v>22</v>
      </c>
    </row>
    <row r="33" spans="1:4" x14ac:dyDescent="0.2">
      <c r="A33" s="133" t="s">
        <v>41</v>
      </c>
      <c r="B33" t="str">
        <f>PlayersTeamsScores!$A19</f>
        <v>C. Allaback</v>
      </c>
      <c r="C33">
        <f>PlayersTeamsScores!$W19</f>
        <v>95</v>
      </c>
      <c r="D33">
        <f t="shared" si="1"/>
        <v>23</v>
      </c>
    </row>
    <row r="34" spans="1:4" x14ac:dyDescent="0.2">
      <c r="A34" s="133" t="s">
        <v>38</v>
      </c>
      <c r="B34" t="str">
        <f>PlayersTeamsScores!$A141</f>
        <v>N. Kortendick</v>
      </c>
      <c r="C34">
        <f>PlayersTeamsScores!$W141</f>
        <v>95</v>
      </c>
      <c r="D34">
        <f t="shared" si="1"/>
        <v>23</v>
      </c>
    </row>
    <row r="35" spans="1:4" x14ac:dyDescent="0.2">
      <c r="A35" s="133" t="s">
        <v>36</v>
      </c>
      <c r="B35" t="str">
        <f>PlayersTeamsScores!$A165</f>
        <v>B. King</v>
      </c>
      <c r="C35">
        <f>PlayersTeamsScores!$W165</f>
        <v>95</v>
      </c>
      <c r="D35">
        <f t="shared" si="1"/>
        <v>23</v>
      </c>
    </row>
    <row r="36" spans="1:4" x14ac:dyDescent="0.2">
      <c r="A36" s="133" t="s">
        <v>47</v>
      </c>
      <c r="B36" t="str">
        <f>PlayersTeamsScores!$A156</f>
        <v>S. Cuellar</v>
      </c>
      <c r="C36">
        <f>PlayersTeamsScores!$W156</f>
        <v>96</v>
      </c>
      <c r="D36">
        <f t="shared" si="1"/>
        <v>24</v>
      </c>
    </row>
    <row r="37" spans="1:4" x14ac:dyDescent="0.2">
      <c r="A37" s="133" t="s">
        <v>39</v>
      </c>
      <c r="B37" t="str">
        <f>PlayersTeamsScores!$A20</f>
        <v>A. Olson</v>
      </c>
      <c r="C37">
        <f>PlayersTeamsScores!$W20</f>
        <v>97</v>
      </c>
      <c r="D37">
        <f t="shared" si="1"/>
        <v>25</v>
      </c>
    </row>
    <row r="38" spans="1:4" x14ac:dyDescent="0.2">
      <c r="A38" s="133" t="s">
        <v>33</v>
      </c>
      <c r="B38" t="str">
        <f>PlayersTeamsScores!$A124</f>
        <v>L. Gough</v>
      </c>
      <c r="C38">
        <f>PlayersTeamsScores!$W124</f>
        <v>97</v>
      </c>
      <c r="D38">
        <f t="shared" si="1"/>
        <v>25</v>
      </c>
    </row>
    <row r="39" spans="1:4" x14ac:dyDescent="0.2">
      <c r="A39" s="133" t="s">
        <v>47</v>
      </c>
      <c r="B39" t="str">
        <f>PlayersTeamsScores!$A14</f>
        <v>A. Anderson</v>
      </c>
      <c r="C39">
        <f>PlayersTeamsScores!$W14</f>
        <v>97</v>
      </c>
      <c r="D39">
        <f t="shared" si="1"/>
        <v>25</v>
      </c>
    </row>
    <row r="40" spans="1:4" x14ac:dyDescent="0.2">
      <c r="A40" s="133" t="s">
        <v>38</v>
      </c>
      <c r="B40" t="str">
        <f>PlayersTeamsScores!$A115</f>
        <v>E. Carew</v>
      </c>
      <c r="C40">
        <f>PlayersTeamsScores!$W115</f>
        <v>97</v>
      </c>
      <c r="D40">
        <f t="shared" si="1"/>
        <v>25</v>
      </c>
    </row>
    <row r="41" spans="1:4" x14ac:dyDescent="0.2">
      <c r="A41" s="133" t="s">
        <v>57</v>
      </c>
      <c r="B41" t="str">
        <f>PlayersTeamsScores!$A98</f>
        <v>J. Massimo</v>
      </c>
      <c r="C41">
        <f>PlayersTeamsScores!$W98</f>
        <v>97</v>
      </c>
      <c r="D41">
        <f t="shared" si="1"/>
        <v>25</v>
      </c>
    </row>
    <row r="42" spans="1:4" x14ac:dyDescent="0.2">
      <c r="A42" s="133" t="s">
        <v>57</v>
      </c>
      <c r="B42" t="str">
        <f>PlayersTeamsScores!$A180</f>
        <v>M. Wassink</v>
      </c>
      <c r="C42">
        <f>PlayersTeamsScores!$W180</f>
        <v>99</v>
      </c>
      <c r="D42">
        <f t="shared" si="1"/>
        <v>27</v>
      </c>
    </row>
    <row r="43" spans="1:4" x14ac:dyDescent="0.2">
      <c r="A43" s="133" t="s">
        <v>57</v>
      </c>
      <c r="B43" t="str">
        <f>PlayersTeamsScores!$A45</f>
        <v>G. Etes</v>
      </c>
      <c r="C43">
        <f>PlayersTeamsScores!$W45</f>
        <v>99</v>
      </c>
      <c r="D43">
        <f t="shared" si="1"/>
        <v>27</v>
      </c>
    </row>
    <row r="44" spans="1:4" x14ac:dyDescent="0.2">
      <c r="A44" s="133" t="s">
        <v>49</v>
      </c>
      <c r="B44" t="str">
        <f>PlayersTeamsScores!$A149</f>
        <v>K. Schultz</v>
      </c>
      <c r="C44">
        <f>PlayersTeamsScores!$W149</f>
        <v>99</v>
      </c>
      <c r="D44">
        <f t="shared" si="1"/>
        <v>27</v>
      </c>
    </row>
    <row r="45" spans="1:4" x14ac:dyDescent="0.2">
      <c r="A45" s="133" t="s">
        <v>60</v>
      </c>
      <c r="B45" t="str">
        <f>PlayersTeamsScores!$A12</f>
        <v>C. Boldt</v>
      </c>
      <c r="C45">
        <f>PlayersTeamsScores!$W12</f>
        <v>99</v>
      </c>
      <c r="D45">
        <f t="shared" si="1"/>
        <v>27</v>
      </c>
    </row>
    <row r="46" spans="1:4" x14ac:dyDescent="0.2">
      <c r="A46" s="133" t="s">
        <v>49</v>
      </c>
      <c r="B46" t="str">
        <f>PlayersTeamsScores!$A11</f>
        <v>B. Knigge</v>
      </c>
      <c r="C46">
        <f>PlayersTeamsScores!$W11</f>
        <v>99</v>
      </c>
      <c r="D46">
        <f t="shared" si="1"/>
        <v>27</v>
      </c>
    </row>
    <row r="47" spans="1:4" x14ac:dyDescent="0.2">
      <c r="A47" s="133" t="s">
        <v>38</v>
      </c>
      <c r="B47" t="str">
        <f>PlayersTeamsScores!$A142</f>
        <v>L. Chiappetta</v>
      </c>
      <c r="C47">
        <f>PlayersTeamsScores!$W142</f>
        <v>99</v>
      </c>
      <c r="D47">
        <f t="shared" si="1"/>
        <v>27</v>
      </c>
    </row>
    <row r="48" spans="1:4" x14ac:dyDescent="0.2">
      <c r="A48" s="133" t="s">
        <v>49</v>
      </c>
      <c r="B48" t="str">
        <f>PlayersTeamsScores!$A107</f>
        <v>A. Wisnefske</v>
      </c>
      <c r="C48">
        <f>PlayersTeamsScores!$W107</f>
        <v>99</v>
      </c>
      <c r="D48">
        <f t="shared" si="1"/>
        <v>27</v>
      </c>
    </row>
    <row r="49" spans="1:4" x14ac:dyDescent="0.2">
      <c r="A49" s="133" t="s">
        <v>65</v>
      </c>
      <c r="B49" t="str">
        <f>PlayersTeamsScores!$A93</f>
        <v>M. Quinn</v>
      </c>
      <c r="C49">
        <f>PlayersTeamsScores!$W93</f>
        <v>100</v>
      </c>
      <c r="D49">
        <f t="shared" si="1"/>
        <v>28</v>
      </c>
    </row>
    <row r="50" spans="1:4" x14ac:dyDescent="0.2">
      <c r="A50" s="133" t="s">
        <v>65</v>
      </c>
      <c r="B50" t="str">
        <f>PlayersTeamsScores!$A191</f>
        <v>C. Ash</v>
      </c>
      <c r="C50">
        <f>PlayersTeamsScores!$W191</f>
        <v>101</v>
      </c>
      <c r="D50">
        <f t="shared" si="1"/>
        <v>29</v>
      </c>
    </row>
    <row r="51" spans="1:4" x14ac:dyDescent="0.2">
      <c r="A51" s="133" t="s">
        <v>47</v>
      </c>
      <c r="B51" t="str">
        <f>PlayersTeamsScores!$A44</f>
        <v>M. Bundalo</v>
      </c>
      <c r="C51">
        <f>PlayersTeamsScores!$W44</f>
        <v>101</v>
      </c>
      <c r="D51">
        <f t="shared" ref="D51:D82" si="2">(72-C51)*-1</f>
        <v>29</v>
      </c>
    </row>
    <row r="52" spans="1:4" x14ac:dyDescent="0.2">
      <c r="A52" s="133" t="s">
        <v>51</v>
      </c>
      <c r="B52" t="str">
        <f>PlayersTeamsScores!$A38</f>
        <v>K. Peters</v>
      </c>
      <c r="C52">
        <f>PlayersTeamsScores!$W38</f>
        <v>102</v>
      </c>
      <c r="D52">
        <f t="shared" si="2"/>
        <v>30</v>
      </c>
    </row>
    <row r="53" spans="1:4" x14ac:dyDescent="0.2">
      <c r="A53" s="133" t="s">
        <v>35</v>
      </c>
      <c r="B53" t="str">
        <f>PlayersTeamsScores!$A92</f>
        <v>A. Downie</v>
      </c>
      <c r="C53">
        <f>PlayersTeamsScores!$W92</f>
        <v>102</v>
      </c>
      <c r="D53">
        <f t="shared" si="2"/>
        <v>30</v>
      </c>
    </row>
    <row r="54" spans="1:4" x14ac:dyDescent="0.2">
      <c r="A54" s="133" t="s">
        <v>33</v>
      </c>
      <c r="B54" t="str">
        <f>PlayersTeamsScores!$A76</f>
        <v>B. Karchinski</v>
      </c>
      <c r="C54">
        <f>PlayersTeamsScores!$W76</f>
        <v>102</v>
      </c>
      <c r="D54">
        <f t="shared" si="2"/>
        <v>30</v>
      </c>
    </row>
    <row r="55" spans="1:4" x14ac:dyDescent="0.2">
      <c r="A55" s="133" t="s">
        <v>64</v>
      </c>
      <c r="B55" t="str">
        <f>PlayersTeamsScores!$A172</f>
        <v>K. Klemens</v>
      </c>
      <c r="C55">
        <f>PlayersTeamsScores!$W172</f>
        <v>102</v>
      </c>
      <c r="D55">
        <f t="shared" si="2"/>
        <v>30</v>
      </c>
    </row>
    <row r="56" spans="1:4" x14ac:dyDescent="0.2">
      <c r="A56" s="133" t="s">
        <v>33</v>
      </c>
      <c r="B56" t="str">
        <f>PlayersTeamsScores!$A101</f>
        <v>A. Stich</v>
      </c>
      <c r="C56">
        <f>PlayersTeamsScores!$W101</f>
        <v>102</v>
      </c>
      <c r="D56">
        <f t="shared" si="2"/>
        <v>30</v>
      </c>
    </row>
    <row r="57" spans="1:4" x14ac:dyDescent="0.2">
      <c r="A57" s="133" t="s">
        <v>51</v>
      </c>
      <c r="B57" t="str">
        <f>PlayersTeamsScores!$A118</f>
        <v>M. Liston</v>
      </c>
      <c r="C57">
        <f>PlayersTeamsScores!$W118</f>
        <v>102</v>
      </c>
      <c r="D57">
        <f t="shared" si="2"/>
        <v>30</v>
      </c>
    </row>
    <row r="58" spans="1:4" x14ac:dyDescent="0.2">
      <c r="A58" s="133" t="s">
        <v>37</v>
      </c>
      <c r="B58" t="str">
        <f>PlayersTeamsScores!$A119</f>
        <v>C. Kroner</v>
      </c>
      <c r="C58">
        <f>PlayersTeamsScores!$W119</f>
        <v>102</v>
      </c>
      <c r="D58">
        <f t="shared" si="2"/>
        <v>30</v>
      </c>
    </row>
    <row r="59" spans="1:4" x14ac:dyDescent="0.2">
      <c r="A59" s="133" t="s">
        <v>61</v>
      </c>
      <c r="B59" t="str">
        <f>PlayersTeamsScores!$A77</f>
        <v>E. Petersen</v>
      </c>
      <c r="C59">
        <f>PlayersTeamsScores!$W77</f>
        <v>103</v>
      </c>
      <c r="D59">
        <f t="shared" si="2"/>
        <v>31</v>
      </c>
    </row>
    <row r="60" spans="1:4" x14ac:dyDescent="0.2">
      <c r="A60" s="133" t="s">
        <v>63</v>
      </c>
      <c r="B60" t="str">
        <f>PlayersTeamsScores!$A163</f>
        <v>G.Heins</v>
      </c>
      <c r="C60">
        <f>PlayersTeamsScores!$W163</f>
        <v>103</v>
      </c>
      <c r="D60">
        <f t="shared" si="2"/>
        <v>31</v>
      </c>
    </row>
    <row r="61" spans="1:4" x14ac:dyDescent="0.2">
      <c r="A61" s="133" t="s">
        <v>59</v>
      </c>
      <c r="B61" t="str">
        <f>PlayersTeamsScores!$A116</f>
        <v>M. Retzlaff</v>
      </c>
      <c r="C61">
        <f>PlayersTeamsScores!$W116</f>
        <v>103</v>
      </c>
      <c r="D61">
        <f t="shared" si="2"/>
        <v>31</v>
      </c>
    </row>
    <row r="62" spans="1:4" x14ac:dyDescent="0.2">
      <c r="A62" s="133" t="s">
        <v>53</v>
      </c>
      <c r="B62" t="str">
        <f>PlayersTeamsScores!$A188</f>
        <v>A. Radley</v>
      </c>
      <c r="C62">
        <f>PlayersTeamsScores!$W188</f>
        <v>104</v>
      </c>
      <c r="D62">
        <f t="shared" si="2"/>
        <v>32</v>
      </c>
    </row>
    <row r="63" spans="1:4" x14ac:dyDescent="0.2">
      <c r="A63" s="133" t="s">
        <v>47</v>
      </c>
      <c r="B63" t="str">
        <f>PlayersTeamsScores!$A106</f>
        <v>A. Dreher</v>
      </c>
      <c r="C63">
        <f>PlayersTeamsScores!$W106</f>
        <v>104</v>
      </c>
      <c r="D63">
        <f t="shared" si="2"/>
        <v>32</v>
      </c>
    </row>
    <row r="64" spans="1:4" x14ac:dyDescent="0.2">
      <c r="A64" s="133" t="s">
        <v>40</v>
      </c>
      <c r="B64" t="str">
        <f>PlayersTeamsScores!$A108</f>
        <v>T. Cook</v>
      </c>
      <c r="C64">
        <f>PlayersTeamsScores!$W108</f>
        <v>104</v>
      </c>
      <c r="D64">
        <f t="shared" si="2"/>
        <v>32</v>
      </c>
    </row>
    <row r="65" spans="1:4" x14ac:dyDescent="0.2">
      <c r="A65" s="133" t="s">
        <v>36</v>
      </c>
      <c r="B65" t="str">
        <f>PlayersTeamsScores!$A189</f>
        <v>S. Behm</v>
      </c>
      <c r="C65">
        <f>PlayersTeamsScores!$W189</f>
        <v>105</v>
      </c>
      <c r="D65">
        <f t="shared" si="2"/>
        <v>33</v>
      </c>
    </row>
    <row r="66" spans="1:4" x14ac:dyDescent="0.2">
      <c r="A66" s="133" t="s">
        <v>40</v>
      </c>
      <c r="B66" t="str">
        <f>PlayersTeamsScores!$A100</f>
        <v>E. Buss</v>
      </c>
      <c r="C66">
        <f>PlayersTeamsScores!$W100</f>
        <v>106</v>
      </c>
      <c r="D66">
        <f t="shared" si="2"/>
        <v>34</v>
      </c>
    </row>
    <row r="67" spans="1:4" x14ac:dyDescent="0.2">
      <c r="A67" s="133" t="s">
        <v>39</v>
      </c>
      <c r="B67" t="str">
        <f>PlayersTeamsScores!$A117</f>
        <v>K. Schrieber</v>
      </c>
      <c r="C67">
        <f>PlayersTeamsScores!$W117</f>
        <v>106</v>
      </c>
      <c r="D67">
        <f t="shared" si="2"/>
        <v>34</v>
      </c>
    </row>
    <row r="68" spans="1:4" x14ac:dyDescent="0.2">
      <c r="A68" s="133" t="s">
        <v>53</v>
      </c>
      <c r="B68" t="str">
        <f>PlayersTeamsScores!$A182</f>
        <v>A. Smith</v>
      </c>
      <c r="C68">
        <f>PlayersTeamsScores!$W182</f>
        <v>106</v>
      </c>
      <c r="D68">
        <f t="shared" si="2"/>
        <v>34</v>
      </c>
    </row>
    <row r="69" spans="1:4" x14ac:dyDescent="0.2">
      <c r="A69" s="133" t="s">
        <v>51</v>
      </c>
      <c r="B69" t="str">
        <f>PlayersTeamsScores!$A147</f>
        <v>H. Stone</v>
      </c>
      <c r="C69">
        <f>PlayersTeamsScores!$W147</f>
        <v>107</v>
      </c>
      <c r="D69">
        <f t="shared" si="2"/>
        <v>35</v>
      </c>
    </row>
    <row r="70" spans="1:4" x14ac:dyDescent="0.2">
      <c r="A70" s="133" t="s">
        <v>51</v>
      </c>
      <c r="B70" t="str">
        <f>PlayersTeamsScores!$A126</f>
        <v>H. Cota</v>
      </c>
      <c r="C70">
        <f>PlayersTeamsScores!$W126</f>
        <v>107</v>
      </c>
      <c r="D70">
        <f t="shared" si="2"/>
        <v>35</v>
      </c>
    </row>
    <row r="71" spans="1:4" x14ac:dyDescent="0.2">
      <c r="A71" s="133" t="s">
        <v>39</v>
      </c>
      <c r="B71" t="str">
        <f>PlayersTeamsScores!$A109</f>
        <v>T. Schmidt</v>
      </c>
      <c r="C71">
        <f>PlayersTeamsScores!$W109</f>
        <v>107</v>
      </c>
      <c r="D71">
        <f t="shared" si="2"/>
        <v>35</v>
      </c>
    </row>
    <row r="72" spans="1:4" x14ac:dyDescent="0.2">
      <c r="A72" s="133" t="s">
        <v>63</v>
      </c>
      <c r="B72" t="str">
        <f>PlayersTeamsScores!$A53</f>
        <v>A. Ramos</v>
      </c>
      <c r="C72">
        <f>PlayersTeamsScores!$W53</f>
        <v>108</v>
      </c>
      <c r="D72">
        <f t="shared" si="2"/>
        <v>36</v>
      </c>
    </row>
    <row r="73" spans="1:4" x14ac:dyDescent="0.2">
      <c r="A73" s="133" t="s">
        <v>56</v>
      </c>
      <c r="B73" t="str">
        <f>PlayersTeamsScores!$A13</f>
        <v>S. Sanford</v>
      </c>
      <c r="C73">
        <f>PlayersTeamsScores!$W13</f>
        <v>108</v>
      </c>
      <c r="D73">
        <f t="shared" si="2"/>
        <v>36</v>
      </c>
    </row>
    <row r="74" spans="1:4" x14ac:dyDescent="0.2">
      <c r="A74" s="133" t="s">
        <v>58</v>
      </c>
      <c r="B74" t="str">
        <f>PlayersTeamsScores!$A151</f>
        <v>C. Berry</v>
      </c>
      <c r="C74">
        <f>PlayersTeamsScores!$W151</f>
        <v>108</v>
      </c>
      <c r="D74">
        <f t="shared" si="2"/>
        <v>36</v>
      </c>
    </row>
    <row r="75" spans="1:4" x14ac:dyDescent="0.2">
      <c r="A75" s="133" t="s">
        <v>62</v>
      </c>
      <c r="B75" t="str">
        <f>PlayersTeamsScores!$A110</f>
        <v>L. Lindsley</v>
      </c>
      <c r="C75">
        <f>PlayersTeamsScores!$W110</f>
        <v>108</v>
      </c>
      <c r="D75">
        <f t="shared" si="2"/>
        <v>36</v>
      </c>
    </row>
    <row r="76" spans="1:4" x14ac:dyDescent="0.2">
      <c r="A76" s="133" t="s">
        <v>37</v>
      </c>
      <c r="B76" t="str">
        <f>PlayersTeamsScores!$A148</f>
        <v>A. Singer</v>
      </c>
      <c r="C76">
        <f>PlayersTeamsScores!$W148</f>
        <v>109</v>
      </c>
      <c r="D76">
        <f t="shared" si="2"/>
        <v>37</v>
      </c>
    </row>
    <row r="77" spans="1:4" x14ac:dyDescent="0.2">
      <c r="A77" s="133" t="s">
        <v>37</v>
      </c>
      <c r="B77" t="str">
        <f>PlayersTeamsScores!$A27</f>
        <v>N. Kuberra</v>
      </c>
      <c r="C77">
        <f>PlayersTeamsScores!$W27</f>
        <v>110</v>
      </c>
      <c r="D77">
        <f t="shared" si="2"/>
        <v>38</v>
      </c>
    </row>
    <row r="78" spans="1:4" x14ac:dyDescent="0.2">
      <c r="A78" s="133" t="s">
        <v>56</v>
      </c>
      <c r="B78" t="str">
        <f>PlayersTeamsScores!$A150</f>
        <v>J. McReynolds</v>
      </c>
      <c r="C78">
        <f>PlayersTeamsScores!$W150</f>
        <v>110</v>
      </c>
      <c r="D78">
        <f t="shared" si="2"/>
        <v>38</v>
      </c>
    </row>
    <row r="79" spans="1:4" x14ac:dyDescent="0.2">
      <c r="A79" s="133" t="s">
        <v>36</v>
      </c>
      <c r="B79" t="str">
        <f>PlayersTeamsScores!$A52</f>
        <v>A.Boeckmann</v>
      </c>
      <c r="C79">
        <f>PlayersTeamsScores!$W52</f>
        <v>111</v>
      </c>
      <c r="D79">
        <f t="shared" si="2"/>
        <v>39</v>
      </c>
    </row>
    <row r="80" spans="1:4" x14ac:dyDescent="0.2">
      <c r="A80" s="133" t="s">
        <v>60</v>
      </c>
      <c r="B80" t="str">
        <f>PlayersTeamsScores!$A21</f>
        <v>G. D'Agostino</v>
      </c>
      <c r="C80">
        <f>PlayersTeamsScores!$W21</f>
        <v>112</v>
      </c>
      <c r="D80">
        <f t="shared" si="2"/>
        <v>40</v>
      </c>
    </row>
    <row r="81" spans="1:4" x14ac:dyDescent="0.2">
      <c r="A81" s="133" t="s">
        <v>37</v>
      </c>
      <c r="B81" t="str">
        <f>PlayersTeamsScores!$A22</f>
        <v>L. Tierney</v>
      </c>
      <c r="C81">
        <f>PlayersTeamsScores!$W22</f>
        <v>112</v>
      </c>
      <c r="D81">
        <f t="shared" si="2"/>
        <v>40</v>
      </c>
    </row>
    <row r="82" spans="1:4" x14ac:dyDescent="0.2">
      <c r="A82" s="133" t="s">
        <v>64</v>
      </c>
      <c r="B82" t="str">
        <f>PlayersTeamsScores!$A127</f>
        <v>E. Liegler</v>
      </c>
      <c r="C82">
        <f>PlayersTeamsScores!$W127</f>
        <v>112</v>
      </c>
      <c r="D82">
        <f t="shared" si="2"/>
        <v>40</v>
      </c>
    </row>
    <row r="83" spans="1:4" x14ac:dyDescent="0.2">
      <c r="A83" s="133" t="s">
        <v>63</v>
      </c>
      <c r="B83" t="str">
        <f>PlayersTeamsScores!$A143</f>
        <v>G. Wampole</v>
      </c>
      <c r="C83">
        <f>PlayersTeamsScores!$W143</f>
        <v>117</v>
      </c>
      <c r="D83">
        <f t="shared" ref="D83:D112" si="3">(72-C83)*-1</f>
        <v>45</v>
      </c>
    </row>
    <row r="84" spans="1:4" x14ac:dyDescent="0.2">
      <c r="A84" s="133" t="s">
        <v>39</v>
      </c>
      <c r="B84" t="str">
        <f>PlayersTeamsScores!$A125</f>
        <v>A. Arndt</v>
      </c>
      <c r="C84">
        <f>PlayersTeamsScores!$W125</f>
        <v>117</v>
      </c>
      <c r="D84">
        <f t="shared" si="3"/>
        <v>45</v>
      </c>
    </row>
    <row r="85" spans="1:4" x14ac:dyDescent="0.2">
      <c r="A85" s="133" t="s">
        <v>58</v>
      </c>
      <c r="B85" t="str">
        <f>PlayersTeamsScores!$A99</f>
        <v>B. Spizzirri</v>
      </c>
      <c r="C85">
        <f>PlayersTeamsScores!$W99</f>
        <v>117</v>
      </c>
      <c r="D85">
        <f t="shared" si="3"/>
        <v>45</v>
      </c>
    </row>
    <row r="86" spans="1:4" x14ac:dyDescent="0.2">
      <c r="A86" s="133" t="s">
        <v>58</v>
      </c>
      <c r="B86" t="str">
        <f>PlayersTeamsScores!$A181</f>
        <v>M. Schlieder</v>
      </c>
      <c r="C86">
        <f>PlayersTeamsScores!$W181</f>
        <v>118</v>
      </c>
      <c r="D86">
        <f t="shared" si="3"/>
        <v>46</v>
      </c>
    </row>
    <row r="87" spans="1:4" x14ac:dyDescent="0.2">
      <c r="A87" s="133" t="s">
        <v>59</v>
      </c>
      <c r="B87" t="str">
        <f>PlayersTeamsScores!$A173</f>
        <v>K. Rusch</v>
      </c>
      <c r="C87">
        <f>PlayersTeamsScores!$W173</f>
        <v>120</v>
      </c>
      <c r="D87">
        <f t="shared" si="3"/>
        <v>48</v>
      </c>
    </row>
    <row r="88" spans="1:4" x14ac:dyDescent="0.2">
      <c r="A88" s="133" t="s">
        <v>35</v>
      </c>
      <c r="B88" t="str">
        <f>PlayersTeamsScores!$A157</f>
        <v>A. Rogers</v>
      </c>
      <c r="C88">
        <f>PlayersTeamsScores!$W157</f>
        <v>122</v>
      </c>
      <c r="D88">
        <f t="shared" si="3"/>
        <v>50</v>
      </c>
    </row>
    <row r="89" spans="1:4" x14ac:dyDescent="0.2">
      <c r="A89" s="133" t="s">
        <v>56</v>
      </c>
      <c r="B89" t="str">
        <f>PlayersTeamsScores!$A102</f>
        <v>H. Ingram</v>
      </c>
      <c r="C89">
        <f>PlayersTeamsScores!$W102</f>
        <v>123</v>
      </c>
      <c r="D89">
        <f t="shared" si="3"/>
        <v>51</v>
      </c>
    </row>
    <row r="90" spans="1:4" x14ac:dyDescent="0.2">
      <c r="A90" s="133" t="s">
        <v>62</v>
      </c>
      <c r="B90" t="str">
        <f>PlayersTeamsScores!$A190</f>
        <v>A.Ryder</v>
      </c>
      <c r="C90">
        <f>PlayersTeamsScores!$W190</f>
        <v>124</v>
      </c>
      <c r="D90">
        <f t="shared" si="3"/>
        <v>52</v>
      </c>
    </row>
    <row r="91" spans="1:4" x14ac:dyDescent="0.2">
      <c r="A91" s="133" t="s">
        <v>51</v>
      </c>
      <c r="B91" t="str">
        <f>PlayersTeamsScores!$A83</f>
        <v>A. Rankin</v>
      </c>
      <c r="C91">
        <f>PlayersTeamsScores!$W83</f>
        <v>124</v>
      </c>
      <c r="D91">
        <f t="shared" si="3"/>
        <v>52</v>
      </c>
    </row>
    <row r="92" spans="1:4" x14ac:dyDescent="0.2">
      <c r="A92" s="133" t="s">
        <v>64</v>
      </c>
      <c r="B92" t="str">
        <f>PlayersTeamsScores!$A94</f>
        <v>L. Frisbee</v>
      </c>
      <c r="C92">
        <f>PlayersTeamsScores!$W94</f>
        <v>126</v>
      </c>
      <c r="D92">
        <f t="shared" si="3"/>
        <v>54</v>
      </c>
    </row>
    <row r="93" spans="1:4" x14ac:dyDescent="0.2">
      <c r="A93" s="133" t="s">
        <v>53</v>
      </c>
      <c r="B93" t="str">
        <f>PlayersTeamsScores!$A155</f>
        <v>S, Kozenski</v>
      </c>
      <c r="C93">
        <f>PlayersTeamsScores!$W155</f>
        <v>128</v>
      </c>
      <c r="D93">
        <f t="shared" si="3"/>
        <v>56</v>
      </c>
    </row>
    <row r="94" spans="1:4" x14ac:dyDescent="0.2">
      <c r="A94" s="133" t="s">
        <v>64</v>
      </c>
      <c r="B94" t="str">
        <f>PlayersTeamsScores!$A175</f>
        <v>M. Herm</v>
      </c>
      <c r="C94">
        <f>PlayersTeamsScores!$W175</f>
        <v>129</v>
      </c>
      <c r="D94">
        <f t="shared" si="3"/>
        <v>57</v>
      </c>
    </row>
    <row r="95" spans="1:4" x14ac:dyDescent="0.2">
      <c r="A95" s="133" t="s">
        <v>58</v>
      </c>
      <c r="B95" t="str">
        <f>PlayersTeamsScores!$A54</f>
        <v>C. Yow</v>
      </c>
      <c r="C95">
        <f>PlayersTeamsScores!$W54</f>
        <v>133</v>
      </c>
      <c r="D95">
        <f t="shared" si="3"/>
        <v>61</v>
      </c>
    </row>
    <row r="96" spans="1:4" x14ac:dyDescent="0.2">
      <c r="A96" s="133" t="s">
        <v>37</v>
      </c>
      <c r="B96" t="str">
        <f>PlayersTeamsScores!$A166</f>
        <v>L. Hermus</v>
      </c>
      <c r="C96">
        <f>PlayersTeamsScores!$W166</f>
        <v>136</v>
      </c>
      <c r="D96">
        <f t="shared" si="3"/>
        <v>64</v>
      </c>
    </row>
    <row r="97" spans="1:4" x14ac:dyDescent="0.2">
      <c r="A97" s="133" t="s">
        <v>59</v>
      </c>
      <c r="B97" t="str">
        <f>PlayersTeamsScores!$A167</f>
        <v>M. Patza</v>
      </c>
      <c r="C97">
        <f>PlayersTeamsScores!$W167</f>
        <v>142</v>
      </c>
      <c r="D97">
        <f t="shared" si="3"/>
        <v>70</v>
      </c>
    </row>
    <row r="98" spans="1:4" x14ac:dyDescent="0.2">
      <c r="A98" s="133" t="s">
        <v>59</v>
      </c>
      <c r="B98" t="str">
        <f>PlayersTeamsScores!$A174</f>
        <v>G. Eggert</v>
      </c>
      <c r="C98">
        <f>PlayersTeamsScores!$W174</f>
        <v>163</v>
      </c>
      <c r="D98">
        <f t="shared" si="3"/>
        <v>91</v>
      </c>
    </row>
    <row r="99" spans="1:4" x14ac:dyDescent="0.2">
      <c r="A99" s="133" t="s">
        <v>59</v>
      </c>
      <c r="B99" t="str">
        <f>PlayersTeamsScores!$A171</f>
        <v xml:space="preserve"> </v>
      </c>
      <c r="C99" t="str">
        <f>PlayersTeamsScores!$W171</f>
        <v>dq</v>
      </c>
      <c r="D99" t="e">
        <f t="shared" si="3"/>
        <v>#VALUE!</v>
      </c>
    </row>
    <row r="100" spans="1:4" x14ac:dyDescent="0.2">
      <c r="A100" s="133" t="s">
        <v>60</v>
      </c>
      <c r="B100" t="str">
        <f>PlayersTeamsScores!$A164</f>
        <v xml:space="preserve"> </v>
      </c>
      <c r="C100" t="str">
        <f>PlayersTeamsScores!$W164</f>
        <v>dq</v>
      </c>
      <c r="D100" t="e">
        <f t="shared" si="3"/>
        <v>#VALUE!</v>
      </c>
    </row>
    <row r="101" spans="1:4" x14ac:dyDescent="0.2">
      <c r="A101" s="133" t="s">
        <v>60</v>
      </c>
      <c r="B101" t="str">
        <f>PlayersTeamsScores!$A158</f>
        <v xml:space="preserve"> </v>
      </c>
      <c r="C101" t="str">
        <f>PlayersTeamsScores!$W158</f>
        <v>dq</v>
      </c>
      <c r="D101" t="e">
        <f t="shared" si="3"/>
        <v>#VALUE!</v>
      </c>
    </row>
    <row r="102" spans="1:4" x14ac:dyDescent="0.2">
      <c r="A102" s="133" t="s">
        <v>57</v>
      </c>
      <c r="B102" t="str">
        <f>PlayersTeamsScores!$A183</f>
        <v xml:space="preserve"> </v>
      </c>
      <c r="C102" t="str">
        <f>PlayersTeamsScores!$W183</f>
        <v>dq</v>
      </c>
      <c r="D102" t="e">
        <f t="shared" si="3"/>
        <v>#VALUE!</v>
      </c>
    </row>
    <row r="103" spans="1:4" x14ac:dyDescent="0.2">
      <c r="A103" s="133" t="s">
        <v>40</v>
      </c>
      <c r="B103">
        <f>PlayersTeamsScores!$A159</f>
        <v>0</v>
      </c>
      <c r="C103" t="str">
        <f>PlayersTeamsScores!$W159</f>
        <v>dq</v>
      </c>
      <c r="D103" t="e">
        <f t="shared" si="3"/>
        <v>#VALUE!</v>
      </c>
    </row>
    <row r="104" spans="1:4" x14ac:dyDescent="0.2">
      <c r="A104" s="133" t="s">
        <v>62</v>
      </c>
      <c r="B104" t="str">
        <f>PlayersTeamsScores!$A131</f>
        <v xml:space="preserve"> </v>
      </c>
      <c r="C104" t="e">
        <f>PlayersTeamsScores!$W131</f>
        <v>#VALUE!</v>
      </c>
      <c r="D104" t="e">
        <f t="shared" si="3"/>
        <v>#VALUE!</v>
      </c>
    </row>
    <row r="105" spans="1:4" x14ac:dyDescent="0.2">
      <c r="A105" s="133" t="s">
        <v>40</v>
      </c>
      <c r="B105" t="str">
        <f>PlayersTeamsScores!$A82</f>
        <v>M. Hearden</v>
      </c>
      <c r="C105" t="e">
        <f>PlayersTeamsScores!$W82</f>
        <v>#VALUE!</v>
      </c>
      <c r="D105" t="e">
        <f t="shared" si="3"/>
        <v>#VALUE!</v>
      </c>
    </row>
    <row r="106" spans="1:4" x14ac:dyDescent="0.2">
      <c r="A106" s="133" t="s">
        <v>65</v>
      </c>
      <c r="B106" t="str">
        <f>PlayersTeamsScores!$A85</f>
        <v xml:space="preserve"> </v>
      </c>
      <c r="C106" t="e">
        <f>PlayersTeamsScores!$W85</f>
        <v>#VALUE!</v>
      </c>
      <c r="D106" t="e">
        <f t="shared" si="3"/>
        <v>#VALUE!</v>
      </c>
    </row>
    <row r="107" spans="1:4" x14ac:dyDescent="0.2">
      <c r="A107" s="133" t="s">
        <v>62</v>
      </c>
      <c r="B107" t="str">
        <f>PlayersTeamsScores!$A84</f>
        <v>L. Cornelius</v>
      </c>
      <c r="C107" t="e">
        <f>PlayersTeamsScores!$W84</f>
        <v>#VALUE!</v>
      </c>
      <c r="D107" t="e">
        <f t="shared" si="3"/>
        <v>#VALUE!</v>
      </c>
    </row>
    <row r="108" spans="1:4" x14ac:dyDescent="0.2">
      <c r="A108" s="133" t="s">
        <v>61</v>
      </c>
      <c r="B108" t="str">
        <f>PlayersTeamsScores!$A132</f>
        <v xml:space="preserve"> </v>
      </c>
      <c r="C108" t="e">
        <f>PlayersTeamsScores!$W132</f>
        <v>#VALUE!</v>
      </c>
      <c r="D108" t="e">
        <f t="shared" si="3"/>
        <v>#VALUE!</v>
      </c>
    </row>
    <row r="109" spans="1:4" x14ac:dyDescent="0.2">
      <c r="A109" s="133" t="s">
        <v>57</v>
      </c>
      <c r="B109" t="str">
        <f>PlayersTeamsScores!$A134</f>
        <v xml:space="preserve"> </v>
      </c>
      <c r="C109" t="e">
        <f>PlayersTeamsScores!$W134</f>
        <v>#VALUE!</v>
      </c>
      <c r="D109" t="e">
        <f t="shared" si="3"/>
        <v>#VALUE!</v>
      </c>
    </row>
    <row r="110" spans="1:4" x14ac:dyDescent="0.2">
      <c r="A110" s="133" t="s">
        <v>58</v>
      </c>
      <c r="B110" t="str">
        <f>PlayersTeamsScores!$A133</f>
        <v xml:space="preserve"> </v>
      </c>
      <c r="C110" t="e">
        <f>PlayersTeamsScores!$W133</f>
        <v>#VALUE!</v>
      </c>
      <c r="D110" t="e">
        <f t="shared" si="3"/>
        <v>#VALUE!</v>
      </c>
    </row>
    <row r="111" spans="1:4" x14ac:dyDescent="0.2">
      <c r="A111" s="133" t="s">
        <v>53</v>
      </c>
      <c r="B111" t="str">
        <f>PlayersTeamsScores!$A86</f>
        <v xml:space="preserve"> </v>
      </c>
      <c r="C111" t="e">
        <f>PlayersTeamsScores!$W86</f>
        <v>#VALUE!</v>
      </c>
      <c r="D111" t="e">
        <f t="shared" si="3"/>
        <v>#VALUE!</v>
      </c>
    </row>
    <row r="112" spans="1:4" x14ac:dyDescent="0.2">
      <c r="A112" s="133" t="s">
        <v>53</v>
      </c>
      <c r="B112">
        <f>PlayersTeamsScores!$A135</f>
        <v>0</v>
      </c>
      <c r="C112" t="e">
        <f>PlayersTeamsScores!$W135</f>
        <v>#VALUE!</v>
      </c>
      <c r="D112" t="e">
        <f t="shared" si="3"/>
        <v>#VALUE!</v>
      </c>
    </row>
    <row r="113" spans="1:1" x14ac:dyDescent="0.2">
      <c r="A113" s="133" t="s">
        <v>47</v>
      </c>
    </row>
    <row r="114" spans="1:1" x14ac:dyDescent="0.2">
      <c r="A114" s="133" t="s">
        <v>39</v>
      </c>
    </row>
    <row r="115" spans="1:1" x14ac:dyDescent="0.2">
      <c r="A115" s="133" t="s">
        <v>61</v>
      </c>
    </row>
    <row r="116" spans="1:1" x14ac:dyDescent="0.2">
      <c r="A116" s="133" t="s">
        <v>41</v>
      </c>
    </row>
    <row r="117" spans="1:1" x14ac:dyDescent="0.2">
      <c r="A117" s="133" t="s">
        <v>62</v>
      </c>
    </row>
    <row r="118" spans="1:1" x14ac:dyDescent="0.2">
      <c r="A118" s="133" t="s">
        <v>63</v>
      </c>
    </row>
    <row r="119" spans="1:1" x14ac:dyDescent="0.2">
      <c r="A119" s="133" t="s">
        <v>64</v>
      </c>
    </row>
    <row r="120" spans="1:1" x14ac:dyDescent="0.2">
      <c r="A120" s="133" t="s">
        <v>65</v>
      </c>
    </row>
    <row r="121" spans="1:1" x14ac:dyDescent="0.2">
      <c r="A121" s="133" t="s">
        <v>61</v>
      </c>
    </row>
    <row r="122" spans="1:1" x14ac:dyDescent="0.2">
      <c r="A122" s="133" t="s">
        <v>41</v>
      </c>
    </row>
    <row r="123" spans="1:1" x14ac:dyDescent="0.2">
      <c r="A123" s="133" t="s">
        <v>41</v>
      </c>
    </row>
    <row r="124" spans="1:1" x14ac:dyDescent="0.2">
      <c r="A124" s="133" t="s">
        <v>41</v>
      </c>
    </row>
    <row r="125" spans="1:1" x14ac:dyDescent="0.2">
      <c r="A125" s="133" t="s">
        <v>40</v>
      </c>
    </row>
    <row r="126" spans="1:1" x14ac:dyDescent="0.2">
      <c r="A126" s="133" t="s">
        <v>63</v>
      </c>
    </row>
    <row r="127" spans="1:1" x14ac:dyDescent="0.2">
      <c r="A127" s="133" t="s">
        <v>61</v>
      </c>
    </row>
  </sheetData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30" sqref="C30"/>
    </sheetView>
  </sheetViews>
  <sheetFormatPr defaultRowHeight="12.75" x14ac:dyDescent="0.2"/>
  <cols>
    <col min="1" max="1" width="3" bestFit="1" customWidth="1"/>
    <col min="2" max="2" width="15.7109375" bestFit="1" customWidth="1"/>
    <col min="3" max="3" width="7.5703125" style="133" bestFit="1" customWidth="1"/>
  </cols>
  <sheetData>
    <row r="1" spans="1:3" x14ac:dyDescent="0.2">
      <c r="A1" s="134"/>
      <c r="B1" s="134" t="s">
        <v>14</v>
      </c>
      <c r="C1" s="135" t="s">
        <v>68</v>
      </c>
    </row>
    <row r="2" spans="1:3" x14ac:dyDescent="0.2">
      <c r="A2" s="134">
        <v>1</v>
      </c>
      <c r="B2" s="136" t="str">
        <f>PlayersTeamsScores!$A65</f>
        <v>Franklin</v>
      </c>
      <c r="C2" s="137">
        <f>PlayersTeamsScores!$X70</f>
        <v>324</v>
      </c>
    </row>
    <row r="3" spans="1:3" x14ac:dyDescent="0.2">
      <c r="A3" s="134">
        <v>2</v>
      </c>
      <c r="B3" s="136" t="str">
        <f>PlayersTeamsScores!$A33</f>
        <v>Brookfield Cen.</v>
      </c>
      <c r="C3" s="137">
        <f>PlayersTeamsScores!$X36</f>
        <v>333</v>
      </c>
    </row>
    <row r="4" spans="1:3" x14ac:dyDescent="0.2">
      <c r="A4" s="134">
        <v>3</v>
      </c>
      <c r="B4" s="136" t="str">
        <f>PlayersTeamsScores!$A57</f>
        <v>DSHA</v>
      </c>
      <c r="C4" s="137">
        <f>PlayersTeamsScores!$X62</f>
        <v>342</v>
      </c>
    </row>
    <row r="5" spans="1:3" x14ac:dyDescent="0.2">
      <c r="A5" s="134">
        <v>4</v>
      </c>
      <c r="B5" s="136" t="str">
        <f>PlayersTeamsScores!$A41</f>
        <v>Brookfield East</v>
      </c>
      <c r="C5" s="137">
        <f>PlayersTeamsScores!$X44</f>
        <v>355</v>
      </c>
    </row>
    <row r="6" spans="1:3" x14ac:dyDescent="0.2">
      <c r="A6" s="134">
        <v>5</v>
      </c>
      <c r="B6" s="136" t="str">
        <f>PlayersTeamsScores!$A138</f>
        <v>Racine Case</v>
      </c>
      <c r="C6" s="137">
        <f>PlayersTeamsScores!$X141</f>
        <v>367</v>
      </c>
    </row>
    <row r="7" spans="1:3" x14ac:dyDescent="0.2">
      <c r="A7" s="134">
        <v>6</v>
      </c>
      <c r="B7" s="136" t="str">
        <f>PlayersTeamsScores!$A89</f>
        <v>Hortonville</v>
      </c>
      <c r="C7" s="137">
        <f>PlayersTeamsScores!$X92</f>
        <v>373</v>
      </c>
    </row>
    <row r="8" spans="1:3" x14ac:dyDescent="0.2">
      <c r="A8" s="134">
        <v>7</v>
      </c>
      <c r="B8" s="136" t="str">
        <f>PlayersTeamsScores!$A73</f>
        <v>GB Preble</v>
      </c>
      <c r="C8" s="137">
        <f>PlayersTeamsScores!$X76</f>
        <v>375</v>
      </c>
    </row>
    <row r="9" spans="1:3" x14ac:dyDescent="0.2">
      <c r="A9" s="134">
        <v>8</v>
      </c>
      <c r="B9" s="136" t="str">
        <f>PlayersTeamsScores!$A9</f>
        <v>Appleton East</v>
      </c>
      <c r="C9" s="137">
        <f>PlayersTeamsScores!$X12</f>
        <v>382</v>
      </c>
    </row>
    <row r="10" spans="1:3" x14ac:dyDescent="0.2">
      <c r="A10" s="134">
        <v>9</v>
      </c>
      <c r="B10" s="136" t="str">
        <f>PlayersTeamsScores!$A49</f>
        <v>Tosa East</v>
      </c>
      <c r="C10" s="137">
        <f>PlayersTeamsScores!$X52</f>
        <v>386</v>
      </c>
    </row>
    <row r="11" spans="1:3" x14ac:dyDescent="0.2">
      <c r="A11" s="134">
        <v>10</v>
      </c>
      <c r="B11" s="136" t="str">
        <f>PlayersTeamsScores!$A17</f>
        <v>Appleton North</v>
      </c>
      <c r="C11" s="137">
        <f>PlayersTeamsScores!$X19</f>
        <v>386</v>
      </c>
    </row>
    <row r="12" spans="1:3" x14ac:dyDescent="0.2">
      <c r="A12" s="134">
        <v>11</v>
      </c>
      <c r="B12" s="136" t="str">
        <f>PlayersTeamsScores!$A186</f>
        <v>Waupaca</v>
      </c>
      <c r="C12" s="137">
        <f>PlayersTeamsScores!$X189</f>
        <v>395</v>
      </c>
    </row>
    <row r="13" spans="1:3" x14ac:dyDescent="0.2">
      <c r="A13" s="134">
        <v>12</v>
      </c>
      <c r="B13" s="136" t="str">
        <f>PlayersTeamsScores!$A114</f>
        <v>Kimberly</v>
      </c>
      <c r="C13" s="137">
        <f>PlayersTeamsScores!$X117</f>
        <v>404</v>
      </c>
    </row>
    <row r="14" spans="1:3" x14ac:dyDescent="0.2">
      <c r="A14" s="134">
        <v>13</v>
      </c>
      <c r="B14" s="136" t="str">
        <f>PlayersTeamsScores!$A122</f>
        <v>Oak Creek</v>
      </c>
      <c r="C14" s="137">
        <f>PlayersTeamsScores!$X125</f>
        <v>410</v>
      </c>
    </row>
    <row r="15" spans="1:3" x14ac:dyDescent="0.2">
      <c r="A15" s="134">
        <v>14</v>
      </c>
      <c r="B15" s="136" t="str">
        <f>PlayersTeamsScores!$A178</f>
        <v>Sheboygan</v>
      </c>
      <c r="C15" s="137">
        <f>PlayersTeamsScores!$X181</f>
        <v>413</v>
      </c>
    </row>
    <row r="16" spans="1:3" x14ac:dyDescent="0.2">
      <c r="A16" s="134">
        <v>15</v>
      </c>
      <c r="B16" s="136" t="str">
        <f>PlayersTeamsScores!$A105</f>
        <v>Kewaskum</v>
      </c>
      <c r="C16" s="137">
        <f>PlayersTeamsScores!$X108</f>
        <v>414</v>
      </c>
    </row>
    <row r="17" spans="1:3" x14ac:dyDescent="0.2">
      <c r="A17" s="134">
        <v>16</v>
      </c>
      <c r="B17" s="136" t="str">
        <f>PlayersTeamsScores!$A97</f>
        <v>Kenosha T.</v>
      </c>
      <c r="C17" s="137">
        <f>PlayersTeamsScores!$X100</f>
        <v>422</v>
      </c>
    </row>
    <row r="18" spans="1:3" x14ac:dyDescent="0.2">
      <c r="A18" s="134">
        <v>17</v>
      </c>
      <c r="B18" s="136" t="str">
        <f>PlayersTeamsScores!$A146</f>
        <v>Racine Horlick</v>
      </c>
      <c r="C18" s="137">
        <f>PlayersTeamsScores!$X149</f>
        <v>423</v>
      </c>
    </row>
    <row r="19" spans="1:3" x14ac:dyDescent="0.2">
      <c r="A19" s="134">
        <v>18</v>
      </c>
      <c r="B19" s="136" t="str">
        <f>PlayersTeamsScores!$A25</f>
        <v>Appleton West</v>
      </c>
      <c r="C19" s="137">
        <f>PlayersTeamsScores!$X28</f>
        <v>442</v>
      </c>
    </row>
    <row r="20" spans="1:3" x14ac:dyDescent="0.2">
      <c r="A20" s="134">
        <v>19</v>
      </c>
      <c r="B20" s="136" t="str">
        <f>PlayersTeamsScores!$A162</f>
        <v>Seymour</v>
      </c>
      <c r="C20" s="137">
        <f>PlayersTeamsScores!$X165</f>
        <v>476</v>
      </c>
    </row>
    <row r="21" spans="1:3" x14ac:dyDescent="0.2">
      <c r="A21" s="134">
        <v>20</v>
      </c>
      <c r="B21" s="136" t="str">
        <f>PlayersTeamsScores!$A170</f>
        <v>Shawano</v>
      </c>
      <c r="C21" s="137">
        <f>PlayersTeamsScores!$X173</f>
        <v>514</v>
      </c>
    </row>
    <row r="22" spans="1:3" x14ac:dyDescent="0.2">
      <c r="A22" s="134">
        <v>21</v>
      </c>
      <c r="B22" s="136" t="str">
        <f>PlayersTeamsScores!$A81</f>
        <v>GB Southwest</v>
      </c>
      <c r="C22" s="137" t="str">
        <f>PlayersTeamsScores!$X84</f>
        <v>DQ</v>
      </c>
    </row>
    <row r="23" spans="1:3" x14ac:dyDescent="0.2">
      <c r="A23" s="134">
        <v>22</v>
      </c>
      <c r="B23" s="136" t="str">
        <f>PlayersTeamsScores!$A130</f>
        <v>Oshkosh West</v>
      </c>
      <c r="C23" s="137" t="str">
        <f>PlayersTeamsScores!$X133</f>
        <v>DQ</v>
      </c>
    </row>
    <row r="24" spans="1:3" x14ac:dyDescent="0.2">
      <c r="A24" s="134">
        <v>23</v>
      </c>
      <c r="B24" s="136" t="str">
        <f>PlayersTeamsScores!$A154</f>
        <v>Racine Park</v>
      </c>
      <c r="C24" s="137" t="str">
        <f>PlayersTeamsScores!$X157</f>
        <v>DQ</v>
      </c>
    </row>
    <row r="25" spans="1:3" x14ac:dyDescent="0.2">
      <c r="A25" s="134">
        <v>24</v>
      </c>
    </row>
    <row r="26" spans="1:3" x14ac:dyDescent="0.2">
      <c r="A26" s="134">
        <v>25</v>
      </c>
    </row>
    <row r="27" spans="1:3" x14ac:dyDescent="0.2">
      <c r="A27" s="134">
        <v>26</v>
      </c>
    </row>
  </sheetData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PlayersTeamsScores</vt:lpstr>
      <vt:lpstr>Individual</vt:lpstr>
      <vt:lpstr>TEAM</vt:lpstr>
      <vt:lpstr>PlayersTeamsScores!Print_Area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Mellinger</dc:creator>
  <cp:lastModifiedBy>User</cp:lastModifiedBy>
  <cp:lastPrinted>2011-09-11T13:36:04Z</cp:lastPrinted>
  <dcterms:created xsi:type="dcterms:W3CDTF">1999-02-09T01:46:13Z</dcterms:created>
  <dcterms:modified xsi:type="dcterms:W3CDTF">2016-09-20T14:27:44Z</dcterms:modified>
</cp:coreProperties>
</file>