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360" yWindow="30" windowWidth="11295" windowHeight="6495"/>
  </bookViews>
  <sheets>
    <sheet name="Sheet1" sheetId="1" r:id="rId1"/>
  </sheets>
  <definedNames>
    <definedName name="_xlnm.Print_Area" localSheetId="0">Sheet1!$Z$140:$AL$203</definedName>
    <definedName name="Z_518DA4C0_E3C7_11D2_95B6_444553540000_.wvu.PrintArea" localSheetId="0" hidden="1">Sheet1!$Z$140:$AL$147</definedName>
  </definedNames>
  <calcPr calcId="145621"/>
  <customWorkbookViews>
    <customWorkbookView name="Robert Mellinger - Personal View" guid="{518DA4C0-E3C7-11D2-95B6-444553540000}" mergeInterval="0" personalView="1" maximized="1" windowWidth="796" windowHeight="410" activeSheetId="1"/>
  </customWorkbookViews>
</workbook>
</file>

<file path=xl/calcChain.xml><?xml version="1.0" encoding="utf-8"?>
<calcChain xmlns="http://schemas.openxmlformats.org/spreadsheetml/2006/main">
  <c r="L124" i="1" l="1"/>
  <c r="L52" i="1"/>
  <c r="V134" i="1" l="1"/>
  <c r="V133" i="1"/>
  <c r="V132" i="1"/>
  <c r="AJ278" i="1" s="1"/>
  <c r="V131" i="1"/>
  <c r="AJ277" i="1" s="1"/>
  <c r="V130" i="1"/>
  <c r="L102" i="1"/>
  <c r="AB195" i="1" s="1"/>
  <c r="L98" i="1"/>
  <c r="AB167" i="1" s="1"/>
  <c r="L37" i="1"/>
  <c r="AI243" i="1" s="1"/>
  <c r="L51" i="1"/>
  <c r="L61" i="1"/>
  <c r="L60" i="1"/>
  <c r="C7" i="1"/>
  <c r="L8" i="1"/>
  <c r="V8" i="1"/>
  <c r="L10" i="1"/>
  <c r="AB190" i="1" s="1"/>
  <c r="V10" i="1"/>
  <c r="AC190" i="1" s="1"/>
  <c r="B11" i="1"/>
  <c r="B12" i="1" s="1"/>
  <c r="L11" i="1"/>
  <c r="AB205" i="1" s="1"/>
  <c r="V11" i="1"/>
  <c r="AC205" i="1" s="1"/>
  <c r="L12" i="1"/>
  <c r="V12" i="1"/>
  <c r="AC207" i="1" s="1"/>
  <c r="L13" i="1"/>
  <c r="AB174" i="1" s="1"/>
  <c r="V13" i="1"/>
  <c r="AC174" i="1" s="1"/>
  <c r="L14" i="1"/>
  <c r="AB238" i="1" s="1"/>
  <c r="V14" i="1"/>
  <c r="AC238" i="1" s="1"/>
  <c r="C15" i="1"/>
  <c r="D15" i="1"/>
  <c r="E15" i="1"/>
  <c r="F15" i="1"/>
  <c r="G15" i="1"/>
  <c r="H15" i="1"/>
  <c r="I15" i="1"/>
  <c r="J15" i="1"/>
  <c r="K15" i="1"/>
  <c r="M15" i="1"/>
  <c r="N15" i="1"/>
  <c r="O15" i="1"/>
  <c r="P15" i="1"/>
  <c r="Q15" i="1"/>
  <c r="R15" i="1"/>
  <c r="S15" i="1"/>
  <c r="T15" i="1"/>
  <c r="U15" i="1"/>
  <c r="L18" i="1"/>
  <c r="AI234" i="1" s="1"/>
  <c r="V18" i="1"/>
  <c r="AJ234" i="1" s="1"/>
  <c r="B19" i="1"/>
  <c r="B20" i="1" s="1"/>
  <c r="B21" i="1" s="1"/>
  <c r="B22" i="1" s="1"/>
  <c r="B23" i="1" s="1"/>
  <c r="L19" i="1"/>
  <c r="AB165" i="1" s="1"/>
  <c r="V19" i="1"/>
  <c r="AJ235" i="1" s="1"/>
  <c r="L20" i="1"/>
  <c r="AB206" i="1" s="1"/>
  <c r="V20" i="1"/>
  <c r="AC206" i="1" s="1"/>
  <c r="L21" i="1"/>
  <c r="AB197" i="1" s="1"/>
  <c r="V21" i="1"/>
  <c r="AC197" i="1" s="1"/>
  <c r="L22" i="1"/>
  <c r="AI238" i="1" s="1"/>
  <c r="V22" i="1"/>
  <c r="AJ238" i="1" s="1"/>
  <c r="C23" i="1"/>
  <c r="D23" i="1"/>
  <c r="E23" i="1"/>
  <c r="F23" i="1"/>
  <c r="G23" i="1"/>
  <c r="H23" i="1"/>
  <c r="I23" i="1"/>
  <c r="J23" i="1"/>
  <c r="K23" i="1"/>
  <c r="M23" i="1"/>
  <c r="N23" i="1"/>
  <c r="O23" i="1"/>
  <c r="P23" i="1"/>
  <c r="Q23" i="1"/>
  <c r="R23" i="1"/>
  <c r="S23" i="1"/>
  <c r="T23" i="1"/>
  <c r="U23" i="1"/>
  <c r="L26" i="1"/>
  <c r="AB173" i="1" s="1"/>
  <c r="V26" i="1"/>
  <c r="AC173" i="1" s="1"/>
  <c r="B27" i="1"/>
  <c r="B28" i="1" s="1"/>
  <c r="B29" i="1" s="1"/>
  <c r="B30" i="1" s="1"/>
  <c r="B31" i="1" s="1"/>
  <c r="L27" i="1"/>
  <c r="AB241" i="1" s="1"/>
  <c r="V27" i="1"/>
  <c r="L28" i="1"/>
  <c r="AB216" i="1" s="1"/>
  <c r="V28" i="1"/>
  <c r="AC242" i="1" s="1"/>
  <c r="L29" i="1"/>
  <c r="AB217" i="1" s="1"/>
  <c r="V29" i="1"/>
  <c r="AC217" i="1" s="1"/>
  <c r="L30" i="1"/>
  <c r="V30" i="1"/>
  <c r="C31" i="1"/>
  <c r="D31" i="1"/>
  <c r="E31" i="1"/>
  <c r="F31" i="1"/>
  <c r="G31" i="1"/>
  <c r="H31" i="1"/>
  <c r="I31" i="1"/>
  <c r="J31" i="1"/>
  <c r="K31" i="1"/>
  <c r="M31" i="1"/>
  <c r="N31" i="1"/>
  <c r="O31" i="1"/>
  <c r="P31" i="1"/>
  <c r="Q31" i="1"/>
  <c r="R31" i="1"/>
  <c r="S31" i="1"/>
  <c r="T31" i="1"/>
  <c r="U31" i="1"/>
  <c r="L34" i="1"/>
  <c r="AI240" i="1" s="1"/>
  <c r="V34" i="1"/>
  <c r="AJ240" i="1" s="1"/>
  <c r="B35" i="1"/>
  <c r="B36" i="1" s="1"/>
  <c r="B37" i="1" s="1"/>
  <c r="B38" i="1" s="1"/>
  <c r="B39" i="1" s="1"/>
  <c r="L35" i="1"/>
  <c r="V35" i="1"/>
  <c r="AJ241" i="1" s="1"/>
  <c r="L36" i="1"/>
  <c r="AB168" i="1" s="1"/>
  <c r="V36" i="1"/>
  <c r="AC168" i="1" s="1"/>
  <c r="V37" i="1"/>
  <c r="AC177" i="1" s="1"/>
  <c r="L38" i="1"/>
  <c r="AB178" i="1" s="1"/>
  <c r="V38" i="1"/>
  <c r="AC178" i="1" s="1"/>
  <c r="C39" i="1"/>
  <c r="D39" i="1"/>
  <c r="E39" i="1"/>
  <c r="F39" i="1"/>
  <c r="G39" i="1"/>
  <c r="H39" i="1"/>
  <c r="I39" i="1"/>
  <c r="J39" i="1"/>
  <c r="K39" i="1"/>
  <c r="M39" i="1"/>
  <c r="N39" i="1"/>
  <c r="O39" i="1"/>
  <c r="P39" i="1"/>
  <c r="Q39" i="1"/>
  <c r="R39" i="1"/>
  <c r="S39" i="1"/>
  <c r="T39" i="1"/>
  <c r="U39" i="1"/>
  <c r="L42" i="1"/>
  <c r="AB153" i="1" s="1"/>
  <c r="V42" i="1"/>
  <c r="AC153" i="1" s="1"/>
  <c r="B43" i="1"/>
  <c r="B44" i="1" s="1"/>
  <c r="L43" i="1"/>
  <c r="V43" i="1"/>
  <c r="AC247" i="1" s="1"/>
  <c r="L44" i="1"/>
  <c r="AB147" i="1" s="1"/>
  <c r="V44" i="1"/>
  <c r="AC147" i="1" s="1"/>
  <c r="L45" i="1"/>
  <c r="AB160" i="1" s="1"/>
  <c r="V45" i="1"/>
  <c r="AC160" i="1" s="1"/>
  <c r="L46" i="1"/>
  <c r="AB209" i="1" s="1"/>
  <c r="V46" i="1"/>
  <c r="AC250" i="1" s="1"/>
  <c r="C47" i="1"/>
  <c r="D47" i="1"/>
  <c r="E47" i="1"/>
  <c r="F47" i="1"/>
  <c r="G47" i="1"/>
  <c r="H47" i="1"/>
  <c r="I47" i="1"/>
  <c r="J47" i="1"/>
  <c r="K47" i="1"/>
  <c r="M47" i="1"/>
  <c r="N47" i="1"/>
  <c r="O47" i="1"/>
  <c r="P47" i="1"/>
  <c r="Q47" i="1"/>
  <c r="R47" i="1"/>
  <c r="S47" i="1"/>
  <c r="T47" i="1"/>
  <c r="U47" i="1"/>
  <c r="L50" i="1"/>
  <c r="AB146" i="1" s="1"/>
  <c r="V50" i="1"/>
  <c r="AC146" i="1" s="1"/>
  <c r="B51" i="1"/>
  <c r="B52" i="1" s="1"/>
  <c r="V51" i="1"/>
  <c r="AJ247" i="1" s="1"/>
  <c r="AB201" i="1"/>
  <c r="V52" i="1"/>
  <c r="AC201" i="1" s="1"/>
  <c r="L53" i="1"/>
  <c r="V53" i="1"/>
  <c r="AC211" i="1" s="1"/>
  <c r="L54" i="1"/>
  <c r="AB208" i="1" s="1"/>
  <c r="V54" i="1"/>
  <c r="AC208" i="1" s="1"/>
  <c r="C55" i="1"/>
  <c r="D55" i="1"/>
  <c r="E55" i="1"/>
  <c r="F55" i="1"/>
  <c r="G55" i="1"/>
  <c r="H55" i="1"/>
  <c r="I55" i="1"/>
  <c r="J55" i="1"/>
  <c r="K55" i="1"/>
  <c r="M55" i="1"/>
  <c r="N55" i="1"/>
  <c r="O55" i="1"/>
  <c r="P55" i="1"/>
  <c r="Q55" i="1"/>
  <c r="R55" i="1"/>
  <c r="S55" i="1"/>
  <c r="T55" i="1"/>
  <c r="U55" i="1"/>
  <c r="L58" i="1"/>
  <c r="AB252" i="1" s="1"/>
  <c r="V58" i="1"/>
  <c r="B59" i="1"/>
  <c r="B60" i="1" s="1"/>
  <c r="L59" i="1"/>
  <c r="AB155" i="1" s="1"/>
  <c r="V59" i="1"/>
  <c r="AC253" i="1" s="1"/>
  <c r="V60" i="1"/>
  <c r="AC157" i="1" s="1"/>
  <c r="V61" i="1"/>
  <c r="AC169" i="1" s="1"/>
  <c r="L62" i="1"/>
  <c r="AB184" i="1" s="1"/>
  <c r="V62" i="1"/>
  <c r="AC256" i="1" s="1"/>
  <c r="C63" i="1"/>
  <c r="D63" i="1"/>
  <c r="E63" i="1"/>
  <c r="F63" i="1"/>
  <c r="G63" i="1"/>
  <c r="H63" i="1"/>
  <c r="I63" i="1"/>
  <c r="J63" i="1"/>
  <c r="K63" i="1"/>
  <c r="M63" i="1"/>
  <c r="N63" i="1"/>
  <c r="O63" i="1"/>
  <c r="P63" i="1"/>
  <c r="Q63" i="1"/>
  <c r="R63" i="1"/>
  <c r="S63" i="1"/>
  <c r="T63" i="1"/>
  <c r="U63" i="1"/>
  <c r="L66" i="1"/>
  <c r="AI252" i="1" s="1"/>
  <c r="V66" i="1"/>
  <c r="B67" i="1"/>
  <c r="B68" i="1" s="1"/>
  <c r="L67" i="1"/>
  <c r="AB158" i="1" s="1"/>
  <c r="V67" i="1"/>
  <c r="AJ253" i="1" s="1"/>
  <c r="L68" i="1"/>
  <c r="AI254" i="1" s="1"/>
  <c r="V68" i="1"/>
  <c r="AC150" i="1" s="1"/>
  <c r="L69" i="1"/>
  <c r="AB162" i="1" s="1"/>
  <c r="V69" i="1"/>
  <c r="AC162" i="1" s="1"/>
  <c r="L70" i="1"/>
  <c r="AI256" i="1" s="1"/>
  <c r="V70" i="1"/>
  <c r="AC188" i="1" s="1"/>
  <c r="C71" i="1"/>
  <c r="D71" i="1"/>
  <c r="E71" i="1"/>
  <c r="F71" i="1"/>
  <c r="G71" i="1"/>
  <c r="H71" i="1"/>
  <c r="I71" i="1"/>
  <c r="J71" i="1"/>
  <c r="K71" i="1"/>
  <c r="M71" i="1"/>
  <c r="N71" i="1"/>
  <c r="O71" i="1"/>
  <c r="P71" i="1"/>
  <c r="Q71" i="1"/>
  <c r="R71" i="1"/>
  <c r="S71" i="1"/>
  <c r="T71" i="1"/>
  <c r="U71" i="1"/>
  <c r="L74" i="1"/>
  <c r="AB258" i="1" s="1"/>
  <c r="V74" i="1"/>
  <c r="AC149" i="1" s="1"/>
  <c r="B75" i="1"/>
  <c r="B76" i="1" s="1"/>
  <c r="L75" i="1"/>
  <c r="AB183" i="1" s="1"/>
  <c r="V75" i="1"/>
  <c r="L76" i="1"/>
  <c r="AB200" i="1" s="1"/>
  <c r="V76" i="1"/>
  <c r="AC200" i="1" s="1"/>
  <c r="L77" i="1"/>
  <c r="AB203" i="1" s="1"/>
  <c r="V77" i="1"/>
  <c r="AC261" i="1" s="1"/>
  <c r="L78" i="1"/>
  <c r="AB262" i="1" s="1"/>
  <c r="V78" i="1"/>
  <c r="AC262" i="1" s="1"/>
  <c r="C79" i="1"/>
  <c r="D79" i="1"/>
  <c r="E79" i="1"/>
  <c r="F79" i="1"/>
  <c r="G79" i="1"/>
  <c r="H79" i="1"/>
  <c r="I79" i="1"/>
  <c r="J79" i="1"/>
  <c r="K79" i="1"/>
  <c r="M79" i="1"/>
  <c r="N79" i="1"/>
  <c r="O79" i="1"/>
  <c r="P79" i="1"/>
  <c r="Q79" i="1"/>
  <c r="R79" i="1"/>
  <c r="S79" i="1"/>
  <c r="T79" i="1"/>
  <c r="U79" i="1"/>
  <c r="L82" i="1"/>
  <c r="AI258" i="1" s="1"/>
  <c r="V82" i="1"/>
  <c r="AJ258" i="1" s="1"/>
  <c r="B83" i="1"/>
  <c r="B84" i="1" s="1"/>
  <c r="L83" i="1"/>
  <c r="V83" i="1"/>
  <c r="AC166" i="1" s="1"/>
  <c r="L84" i="1"/>
  <c r="AI260" i="1" s="1"/>
  <c r="V84" i="1"/>
  <c r="AC176" i="1" s="1"/>
  <c r="L85" i="1"/>
  <c r="AB159" i="1" s="1"/>
  <c r="V85" i="1"/>
  <c r="AC159" i="1" s="1"/>
  <c r="L86" i="1"/>
  <c r="AB186" i="1" s="1"/>
  <c r="V86" i="1"/>
  <c r="AJ262" i="1" s="1"/>
  <c r="C87" i="1"/>
  <c r="D87" i="1"/>
  <c r="E87" i="1"/>
  <c r="F87" i="1"/>
  <c r="G87" i="1"/>
  <c r="H87" i="1"/>
  <c r="I87" i="1"/>
  <c r="J87" i="1"/>
  <c r="K87" i="1"/>
  <c r="M87" i="1"/>
  <c r="N87" i="1"/>
  <c r="O87" i="1"/>
  <c r="P87" i="1"/>
  <c r="Q87" i="1"/>
  <c r="R87" i="1"/>
  <c r="S87" i="1"/>
  <c r="T87" i="1"/>
  <c r="U87" i="1"/>
  <c r="L90" i="1"/>
  <c r="AB264" i="1" s="1"/>
  <c r="V90" i="1"/>
  <c r="AC193" i="1" s="1"/>
  <c r="B91" i="1"/>
  <c r="B92" i="1" s="1"/>
  <c r="L91" i="1"/>
  <c r="AB180" i="1" s="1"/>
  <c r="V91" i="1"/>
  <c r="AC180" i="1" s="1"/>
  <c r="L92" i="1"/>
  <c r="AB175" i="1" s="1"/>
  <c r="V92" i="1"/>
  <c r="AC175" i="1" s="1"/>
  <c r="L93" i="1"/>
  <c r="AB171" i="1" s="1"/>
  <c r="V93" i="1"/>
  <c r="AC171" i="1" s="1"/>
  <c r="L94" i="1"/>
  <c r="AB164" i="1" s="1"/>
  <c r="V94" i="1"/>
  <c r="AC164" i="1" s="1"/>
  <c r="C95" i="1"/>
  <c r="D95" i="1"/>
  <c r="E95" i="1"/>
  <c r="F95" i="1"/>
  <c r="G95" i="1"/>
  <c r="H95" i="1"/>
  <c r="I95" i="1"/>
  <c r="J95" i="1"/>
  <c r="K95" i="1"/>
  <c r="M95" i="1"/>
  <c r="N95" i="1"/>
  <c r="O95" i="1"/>
  <c r="P95" i="1"/>
  <c r="Q95" i="1"/>
  <c r="R95" i="1"/>
  <c r="S95" i="1"/>
  <c r="T95" i="1"/>
  <c r="U95" i="1"/>
  <c r="V98" i="1"/>
  <c r="AC167" i="1" s="1"/>
  <c r="B99" i="1"/>
  <c r="B100" i="1" s="1"/>
  <c r="L99" i="1"/>
  <c r="AB181" i="1" s="1"/>
  <c r="V99" i="1"/>
  <c r="AJ265" i="1" s="1"/>
  <c r="L100" i="1"/>
  <c r="AB204" i="1" s="1"/>
  <c r="V100" i="1"/>
  <c r="AJ266" i="1" s="1"/>
  <c r="L101" i="1"/>
  <c r="AI267" i="1" s="1"/>
  <c r="V101" i="1"/>
  <c r="AC215" i="1" s="1"/>
  <c r="V102" i="1"/>
  <c r="AJ268" i="1" s="1"/>
  <c r="C103" i="1"/>
  <c r="D103" i="1"/>
  <c r="E103" i="1"/>
  <c r="F103" i="1"/>
  <c r="G103" i="1"/>
  <c r="H103" i="1"/>
  <c r="I103" i="1"/>
  <c r="J103" i="1"/>
  <c r="K103" i="1"/>
  <c r="M103" i="1"/>
  <c r="N103" i="1"/>
  <c r="O103" i="1"/>
  <c r="P103" i="1"/>
  <c r="Q103" i="1"/>
  <c r="R103" i="1"/>
  <c r="S103" i="1"/>
  <c r="T103" i="1"/>
  <c r="U103" i="1"/>
  <c r="L106" i="1"/>
  <c r="AB187" i="1" s="1"/>
  <c r="V106" i="1"/>
  <c r="AC187" i="1" s="1"/>
  <c r="B107" i="1"/>
  <c r="B108" i="1" s="1"/>
  <c r="L107" i="1"/>
  <c r="AB170" i="1" s="1"/>
  <c r="V107" i="1"/>
  <c r="AC170" i="1" s="1"/>
  <c r="L108" i="1"/>
  <c r="AB272" i="1" s="1"/>
  <c r="V108" i="1"/>
  <c r="AC212" i="1" s="1"/>
  <c r="L109" i="1"/>
  <c r="AB210" i="1" s="1"/>
  <c r="V109" i="1"/>
  <c r="AC210" i="1" s="1"/>
  <c r="L110" i="1"/>
  <c r="AB274" i="1" s="1"/>
  <c r="V110" i="1"/>
  <c r="AC274" i="1" s="1"/>
  <c r="C111" i="1"/>
  <c r="D111" i="1"/>
  <c r="E111" i="1"/>
  <c r="F111" i="1"/>
  <c r="G111" i="1"/>
  <c r="H111" i="1"/>
  <c r="I111" i="1"/>
  <c r="J111" i="1"/>
  <c r="K111" i="1"/>
  <c r="M111" i="1"/>
  <c r="N111" i="1"/>
  <c r="O111" i="1"/>
  <c r="P111" i="1"/>
  <c r="Q111" i="1"/>
  <c r="R111" i="1"/>
  <c r="S111" i="1"/>
  <c r="T111" i="1"/>
  <c r="U111" i="1"/>
  <c r="L114" i="1"/>
  <c r="AB163" i="1" s="1"/>
  <c r="V114" i="1"/>
  <c r="AJ270" i="1" s="1"/>
  <c r="B115" i="1"/>
  <c r="B116" i="1" s="1"/>
  <c r="L115" i="1"/>
  <c r="AB213" i="1" s="1"/>
  <c r="V115" i="1"/>
  <c r="AJ271" i="1" s="1"/>
  <c r="L116" i="1"/>
  <c r="AI272" i="1" s="1"/>
  <c r="V116" i="1"/>
  <c r="L117" i="1"/>
  <c r="AB222" i="1" s="1"/>
  <c r="V117" i="1"/>
  <c r="AJ273" i="1" s="1"/>
  <c r="L118" i="1"/>
  <c r="AB220" i="1" s="1"/>
  <c r="V118" i="1"/>
  <c r="AC220" i="1" s="1"/>
  <c r="C119" i="1"/>
  <c r="D119" i="1"/>
  <c r="E119" i="1"/>
  <c r="F119" i="1"/>
  <c r="G119" i="1"/>
  <c r="H119" i="1"/>
  <c r="I119" i="1"/>
  <c r="J119" i="1"/>
  <c r="K119" i="1"/>
  <c r="M119" i="1"/>
  <c r="N119" i="1"/>
  <c r="O119" i="1"/>
  <c r="P119" i="1"/>
  <c r="Q119" i="1"/>
  <c r="R119" i="1"/>
  <c r="S119" i="1"/>
  <c r="T119" i="1"/>
  <c r="U119" i="1"/>
  <c r="L122" i="1"/>
  <c r="AB189" i="1" s="1"/>
  <c r="V122" i="1"/>
  <c r="AC276" i="1" s="1"/>
  <c r="B123" i="1"/>
  <c r="B124" i="1" s="1"/>
  <c r="L123" i="1"/>
  <c r="AB179" i="1" s="1"/>
  <c r="V123" i="1"/>
  <c r="AC277" i="1" s="1"/>
  <c r="AB278" i="1"/>
  <c r="V124" i="1"/>
  <c r="AC278" i="1" s="1"/>
  <c r="L125" i="1"/>
  <c r="AB191" i="1" s="1"/>
  <c r="V125" i="1"/>
  <c r="AC191" i="1" s="1"/>
  <c r="L126" i="1"/>
  <c r="AB280" i="1" s="1"/>
  <c r="V126" i="1"/>
  <c r="AC185" i="1" s="1"/>
  <c r="C127" i="1"/>
  <c r="D127" i="1"/>
  <c r="E127" i="1"/>
  <c r="F127" i="1"/>
  <c r="G127" i="1"/>
  <c r="H127" i="1"/>
  <c r="I127" i="1"/>
  <c r="J127" i="1"/>
  <c r="K127" i="1"/>
  <c r="M127" i="1"/>
  <c r="N127" i="1"/>
  <c r="O127" i="1"/>
  <c r="P127" i="1"/>
  <c r="Q127" i="1"/>
  <c r="R127" i="1"/>
  <c r="S127" i="1"/>
  <c r="T127" i="1"/>
  <c r="U127" i="1"/>
  <c r="L130" i="1"/>
  <c r="AI276" i="1" s="1"/>
  <c r="B131" i="1"/>
  <c r="B132" i="1" s="1"/>
  <c r="L131" i="1"/>
  <c r="AB172" i="1" s="1"/>
  <c r="AI200" i="1" s="1"/>
  <c r="L132" i="1"/>
  <c r="W132" i="1" s="1"/>
  <c r="AD182" i="1" s="1"/>
  <c r="L133" i="1"/>
  <c r="AB223" i="1" s="1"/>
  <c r="AI202" i="1" s="1"/>
  <c r="L134" i="1"/>
  <c r="AI280" i="1" s="1"/>
  <c r="C135" i="1"/>
  <c r="D135" i="1"/>
  <c r="E135" i="1"/>
  <c r="F135" i="1"/>
  <c r="G135" i="1"/>
  <c r="H135" i="1"/>
  <c r="I135" i="1"/>
  <c r="J135" i="1"/>
  <c r="K135" i="1"/>
  <c r="M135" i="1"/>
  <c r="N135" i="1"/>
  <c r="O135" i="1"/>
  <c r="P135" i="1"/>
  <c r="Q135" i="1"/>
  <c r="R135" i="1"/>
  <c r="S135" i="1"/>
  <c r="T135" i="1"/>
  <c r="U135" i="1"/>
  <c r="C138" i="1"/>
  <c r="AJ152" i="1" s="1"/>
  <c r="D138" i="1"/>
  <c r="AJ160" i="1" s="1"/>
  <c r="E138" i="1"/>
  <c r="AJ150" i="1" s="1"/>
  <c r="F138" i="1"/>
  <c r="AJ147" i="1" s="1"/>
  <c r="G138" i="1"/>
  <c r="AJ158" i="1" s="1"/>
  <c r="H138" i="1"/>
  <c r="AJ146" i="1" s="1"/>
  <c r="I138" i="1"/>
  <c r="AJ151" i="1" s="1"/>
  <c r="J138" i="1"/>
  <c r="AJ157" i="1" s="1"/>
  <c r="K138" i="1"/>
  <c r="K139" i="1" s="1"/>
  <c r="AK144" i="1" s="1"/>
  <c r="M138" i="1"/>
  <c r="AJ149" i="1" s="1"/>
  <c r="N138" i="1"/>
  <c r="AJ155" i="1" s="1"/>
  <c r="O138" i="1"/>
  <c r="AJ156" i="1" s="1"/>
  <c r="P138" i="1"/>
  <c r="AJ148" i="1" s="1"/>
  <c r="Q138" i="1"/>
  <c r="AJ161" i="1" s="1"/>
  <c r="R138" i="1"/>
  <c r="AJ154" i="1" s="1"/>
  <c r="S138" i="1"/>
  <c r="AJ153" i="1" s="1"/>
  <c r="T138" i="1"/>
  <c r="AJ159" i="1" s="1"/>
  <c r="U138" i="1"/>
  <c r="AJ145" i="1" s="1"/>
  <c r="Z140" i="1"/>
  <c r="Z141" i="1"/>
  <c r="Z189" i="1"/>
  <c r="AA189" i="1"/>
  <c r="AI146" i="1"/>
  <c r="Z167" i="1"/>
  <c r="AA167" i="1"/>
  <c r="AI155" i="1"/>
  <c r="A154" i="1"/>
  <c r="AA166" i="1"/>
  <c r="AB166" i="1"/>
  <c r="AI157" i="1"/>
  <c r="A150" i="1"/>
  <c r="AA176" i="1"/>
  <c r="AB176" i="1"/>
  <c r="AI161" i="1"/>
  <c r="A155" i="1"/>
  <c r="Z190" i="1"/>
  <c r="AA190" i="1"/>
  <c r="AI156" i="1"/>
  <c r="A146" i="1"/>
  <c r="Z153" i="1"/>
  <c r="AA153" i="1"/>
  <c r="AI147" i="1"/>
  <c r="A158" i="1"/>
  <c r="AA191" i="1"/>
  <c r="AI153" i="1"/>
  <c r="A156" i="1"/>
  <c r="Z154" i="1"/>
  <c r="AA154" i="1"/>
  <c r="AC154" i="1"/>
  <c r="AI150" i="1"/>
  <c r="A149" i="1"/>
  <c r="AA179" i="1"/>
  <c r="AI144" i="1"/>
  <c r="A148" i="1"/>
  <c r="Z209" i="1"/>
  <c r="AA209" i="1"/>
  <c r="AI158" i="1"/>
  <c r="A159" i="1"/>
  <c r="AA181" i="1"/>
  <c r="AI145" i="1"/>
  <c r="A151" i="1"/>
  <c r="Z180" i="1"/>
  <c r="AA180" i="1"/>
  <c r="AI154" i="1"/>
  <c r="A161" i="1"/>
  <c r="AA159" i="1"/>
  <c r="AI159" i="1"/>
  <c r="A147" i="1"/>
  <c r="Z206" i="1"/>
  <c r="AA206" i="1"/>
  <c r="AI149" i="1"/>
  <c r="A160" i="1"/>
  <c r="Z155" i="1"/>
  <c r="AA155" i="1"/>
  <c r="AI151" i="1"/>
  <c r="A157" i="1"/>
  <c r="AA215" i="1"/>
  <c r="AI160" i="1"/>
  <c r="A153" i="1"/>
  <c r="AH172" i="1" s="1"/>
  <c r="AA185" i="1"/>
  <c r="AI152" i="1"/>
  <c r="A152" i="1"/>
  <c r="AA147" i="1"/>
  <c r="AI148" i="1"/>
  <c r="AA170" i="1"/>
  <c r="AA207" i="1"/>
  <c r="AB207" i="1"/>
  <c r="AA174" i="1"/>
  <c r="Z197" i="1"/>
  <c r="AA197" i="1"/>
  <c r="AH165" i="1"/>
  <c r="Z165" i="1"/>
  <c r="AA165" i="1"/>
  <c r="AC165" i="1"/>
  <c r="AH166" i="1"/>
  <c r="Z148" i="1"/>
  <c r="AA148" i="1"/>
  <c r="AB148" i="1"/>
  <c r="AH167" i="1"/>
  <c r="Z161" i="1"/>
  <c r="AA161" i="1"/>
  <c r="AB161" i="1"/>
  <c r="Z145" i="1"/>
  <c r="AA145" i="1"/>
  <c r="AB145" i="1"/>
  <c r="AC145" i="1"/>
  <c r="Z149" i="1"/>
  <c r="AA149" i="1"/>
  <c r="AB149" i="1"/>
  <c r="Z187" i="1"/>
  <c r="AA187" i="1"/>
  <c r="AH171" i="1"/>
  <c r="Z205" i="1"/>
  <c r="AA205" i="1"/>
  <c r="Z168" i="1"/>
  <c r="AA168" i="1"/>
  <c r="AA204" i="1"/>
  <c r="AA213" i="1"/>
  <c r="AA199" i="1"/>
  <c r="AB199" i="1"/>
  <c r="AC199" i="1"/>
  <c r="Z146" i="1"/>
  <c r="AA146" i="1"/>
  <c r="Z193" i="1"/>
  <c r="AA193" i="1"/>
  <c r="AA196" i="1"/>
  <c r="Z177" i="1"/>
  <c r="AA177" i="1"/>
  <c r="Z178" i="1"/>
  <c r="AA178" i="1"/>
  <c r="AA160" i="1"/>
  <c r="AA175" i="1"/>
  <c r="AA162" i="1"/>
  <c r="Z151" i="1"/>
  <c r="AA151" i="1"/>
  <c r="AB151" i="1"/>
  <c r="AA183" i="1"/>
  <c r="AA150" i="1"/>
  <c r="AB150" i="1"/>
  <c r="AA210" i="1"/>
  <c r="AA220" i="1"/>
  <c r="Z144" i="1"/>
  <c r="AA144" i="1"/>
  <c r="AA188" i="1"/>
  <c r="AB188" i="1"/>
  <c r="AA195" i="1"/>
  <c r="AC195" i="1"/>
  <c r="Z173" i="1"/>
  <c r="AA173" i="1"/>
  <c r="AA169" i="1"/>
  <c r="AB169" i="1"/>
  <c r="Z194" i="1"/>
  <c r="AA194" i="1"/>
  <c r="AB194" i="1"/>
  <c r="Z163" i="1"/>
  <c r="AA163" i="1"/>
  <c r="AA212" i="1"/>
  <c r="AA214" i="1"/>
  <c r="AC214" i="1"/>
  <c r="AA186" i="1"/>
  <c r="Z152" i="1"/>
  <c r="AA152" i="1"/>
  <c r="AC152" i="1"/>
  <c r="AA164" i="1"/>
  <c r="Z216" i="1"/>
  <c r="AA216" i="1"/>
  <c r="AA157" i="1"/>
  <c r="AB157" i="1"/>
  <c r="AA171" i="1"/>
  <c r="Z198" i="1"/>
  <c r="AA198" i="1"/>
  <c r="AB198" i="1"/>
  <c r="Z217" i="1"/>
  <c r="AA217" i="1"/>
  <c r="AA201" i="1"/>
  <c r="AA158" i="1"/>
  <c r="AA222" i="1"/>
  <c r="AC222" i="1"/>
  <c r="AA203" i="1"/>
  <c r="AC203" i="1"/>
  <c r="AA184" i="1"/>
  <c r="AC184" i="1"/>
  <c r="AA211" i="1"/>
  <c r="AB211" i="1"/>
  <c r="AA218" i="1"/>
  <c r="Z221" i="1"/>
  <c r="AA221" i="1"/>
  <c r="AB221" i="1"/>
  <c r="AA208" i="1"/>
  <c r="AH195" i="1" s="1"/>
  <c r="AA200" i="1"/>
  <c r="AA202" i="1"/>
  <c r="AC202" i="1"/>
  <c r="Z219" i="1"/>
  <c r="AA219" i="1"/>
  <c r="AB219" i="1"/>
  <c r="AC219" i="1"/>
  <c r="Z156" i="1"/>
  <c r="AA156" i="1"/>
  <c r="AH199" i="1" s="1"/>
  <c r="AB156" i="1"/>
  <c r="AI199" i="1" s="1"/>
  <c r="AC156" i="1"/>
  <c r="AJ199" i="1" s="1"/>
  <c r="AA172" i="1"/>
  <c r="AH200" i="1" s="1"/>
  <c r="AA182" i="1"/>
  <c r="AB182" i="1"/>
  <c r="AC182" i="1"/>
  <c r="AA223" i="1"/>
  <c r="AA192" i="1"/>
  <c r="AH203" i="1" s="1"/>
  <c r="AC192" i="1"/>
  <c r="AJ203" i="1" s="1"/>
  <c r="Z229" i="1"/>
  <c r="Z230" i="1"/>
  <c r="AA233" i="1"/>
  <c r="AH233" i="1"/>
  <c r="AA234" i="1"/>
  <c r="AH234" i="1"/>
  <c r="AA235" i="1"/>
  <c r="AH235" i="1"/>
  <c r="AA236" i="1"/>
  <c r="AB236" i="1"/>
  <c r="AH236" i="1"/>
  <c r="AA237" i="1"/>
  <c r="AH237" i="1"/>
  <c r="AI237" i="1"/>
  <c r="AA238" i="1"/>
  <c r="AH238" i="1"/>
  <c r="AA239" i="1"/>
  <c r="AH239" i="1"/>
  <c r="AA240" i="1"/>
  <c r="AC240" i="1"/>
  <c r="AH240" i="1"/>
  <c r="AA241" i="1"/>
  <c r="AH241" i="1"/>
  <c r="AI241" i="1"/>
  <c r="AA242" i="1"/>
  <c r="AH242" i="1"/>
  <c r="AI242" i="1"/>
  <c r="AA243" i="1"/>
  <c r="AH243" i="1"/>
  <c r="AJ243" i="1"/>
  <c r="AA244" i="1"/>
  <c r="AB244" i="1"/>
  <c r="AH244" i="1"/>
  <c r="AA245" i="1"/>
  <c r="AH245" i="1"/>
  <c r="AA246" i="1"/>
  <c r="AH246" i="1"/>
  <c r="AA247" i="1"/>
  <c r="AB247" i="1"/>
  <c r="AH247" i="1"/>
  <c r="AI247" i="1"/>
  <c r="AA248" i="1"/>
  <c r="AH248" i="1"/>
  <c r="AA249" i="1"/>
  <c r="AB249" i="1"/>
  <c r="AH249" i="1"/>
  <c r="AI249" i="1"/>
  <c r="AA250" i="1"/>
  <c r="AH250" i="1"/>
  <c r="AA251" i="1"/>
  <c r="AH251" i="1"/>
  <c r="AA252" i="1"/>
  <c r="AC252" i="1"/>
  <c r="AH252" i="1"/>
  <c r="AA253" i="1"/>
  <c r="AH253" i="1"/>
  <c r="AA254" i="1"/>
  <c r="AB254" i="1"/>
  <c r="AH254" i="1"/>
  <c r="AA255" i="1"/>
  <c r="AB255" i="1"/>
  <c r="AH255" i="1"/>
  <c r="AI255" i="1"/>
  <c r="AJ255" i="1"/>
  <c r="AA256" i="1"/>
  <c r="AH256" i="1"/>
  <c r="AA257" i="1"/>
  <c r="AH257" i="1"/>
  <c r="AA258" i="1"/>
  <c r="AH258" i="1"/>
  <c r="AA259" i="1"/>
  <c r="AH259" i="1"/>
  <c r="AI259" i="1"/>
  <c r="AA260" i="1"/>
  <c r="AC260" i="1"/>
  <c r="AH260" i="1"/>
  <c r="AA261" i="1"/>
  <c r="AH261" i="1"/>
  <c r="AA262" i="1"/>
  <c r="AH262" i="1"/>
  <c r="AI262" i="1"/>
  <c r="AA263" i="1"/>
  <c r="AH263" i="1"/>
  <c r="AA264" i="1"/>
  <c r="AH264" i="1"/>
  <c r="AJ264" i="1"/>
  <c r="AA265" i="1"/>
  <c r="AH265" i="1"/>
  <c r="AI265" i="1"/>
  <c r="AA266" i="1"/>
  <c r="AH266" i="1"/>
  <c r="AA267" i="1"/>
  <c r="AH267" i="1"/>
  <c r="AA268" i="1"/>
  <c r="AH268" i="1"/>
  <c r="AA269" i="1"/>
  <c r="AH269" i="1"/>
  <c r="AA270" i="1"/>
  <c r="AH270" i="1"/>
  <c r="AI270" i="1"/>
  <c r="AA271" i="1"/>
  <c r="AH271" i="1"/>
  <c r="AA272" i="1"/>
  <c r="AH272" i="1"/>
  <c r="AJ272" i="1"/>
  <c r="AA273" i="1"/>
  <c r="AH273" i="1"/>
  <c r="AA274" i="1"/>
  <c r="AH274" i="1"/>
  <c r="AJ274" i="1"/>
  <c r="AA275" i="1"/>
  <c r="AH275" i="1"/>
  <c r="AA276" i="1"/>
  <c r="AH276" i="1"/>
  <c r="AJ276" i="1"/>
  <c r="AA277" i="1"/>
  <c r="AH277" i="1"/>
  <c r="AA278" i="1"/>
  <c r="AH278" i="1"/>
  <c r="AI278" i="1"/>
  <c r="AA279" i="1"/>
  <c r="AB279" i="1"/>
  <c r="AH279" i="1"/>
  <c r="AA280" i="1"/>
  <c r="AH280" i="1"/>
  <c r="AJ280" i="1"/>
  <c r="AC248" i="1" l="1"/>
  <c r="AB196" i="1"/>
  <c r="AC254" i="1"/>
  <c r="AJ237" i="1"/>
  <c r="AB212" i="1"/>
  <c r="AB260" i="1"/>
  <c r="AB246" i="1"/>
  <c r="AB193" i="1"/>
  <c r="AB253" i="1"/>
  <c r="AB277" i="1"/>
  <c r="AI184" i="1"/>
  <c r="AB202" i="1"/>
  <c r="AB177" i="1"/>
  <c r="AC172" i="1"/>
  <c r="AJ200" i="1" s="1"/>
  <c r="AI277" i="1"/>
  <c r="AC218" i="1"/>
  <c r="AB218" i="1"/>
  <c r="AJ250" i="1"/>
  <c r="AC268" i="1"/>
  <c r="AC234" i="1"/>
  <c r="AI264" i="1"/>
  <c r="AC163" i="1"/>
  <c r="AC144" i="1"/>
  <c r="AC258" i="1"/>
  <c r="AC279" i="1"/>
  <c r="AB214" i="1"/>
  <c r="AI189" i="1" s="1"/>
  <c r="AC204" i="1"/>
  <c r="AC213" i="1"/>
  <c r="AI271" i="1"/>
  <c r="AI268" i="1"/>
  <c r="AB243" i="1"/>
  <c r="AC270" i="1"/>
  <c r="E139" i="1"/>
  <c r="AK150" i="1" s="1"/>
  <c r="AC235" i="1"/>
  <c r="AC161" i="1"/>
  <c r="AI236" i="1"/>
  <c r="AC216" i="1"/>
  <c r="AB240" i="1"/>
  <c r="AJ195" i="1"/>
  <c r="AC151" i="1"/>
  <c r="AJ242" i="1"/>
  <c r="AB144" i="1"/>
  <c r="AI197" i="1" s="1"/>
  <c r="AC209" i="1"/>
  <c r="AC246" i="1"/>
  <c r="AB154" i="1"/>
  <c r="AJ256" i="1"/>
  <c r="AB267" i="1"/>
  <c r="AC272" i="1"/>
  <c r="AC280" i="1"/>
  <c r="AC196" i="1"/>
  <c r="AJ249" i="1"/>
  <c r="AC273" i="1"/>
  <c r="AB268" i="1"/>
  <c r="AB266" i="1"/>
  <c r="AJ244" i="1"/>
  <c r="AB192" i="1"/>
  <c r="AI203" i="1" s="1"/>
  <c r="AC158" i="1"/>
  <c r="AC186" i="1"/>
  <c r="AC194" i="1"/>
  <c r="AI279" i="1"/>
  <c r="AB273" i="1"/>
  <c r="AC271" i="1"/>
  <c r="AC264" i="1"/>
  <c r="AJ260" i="1"/>
  <c r="AB259" i="1"/>
  <c r="AB256" i="1"/>
  <c r="AB250" i="1"/>
  <c r="AI246" i="1"/>
  <c r="AI244" i="1"/>
  <c r="AC237" i="1"/>
  <c r="AI235" i="1"/>
  <c r="AB234" i="1"/>
  <c r="AB152" i="1"/>
  <c r="AB185" i="1"/>
  <c r="AB215" i="1"/>
  <c r="AI190" i="1" s="1"/>
  <c r="AC155" i="1"/>
  <c r="AC255" i="1"/>
  <c r="AI250" i="1"/>
  <c r="AC249" i="1"/>
  <c r="AB242" i="1"/>
  <c r="AB237" i="1"/>
  <c r="Z172" i="1"/>
  <c r="AG198" i="1"/>
  <c r="Z158" i="1"/>
  <c r="Z213" i="1"/>
  <c r="Z181" i="1"/>
  <c r="AC189" i="1"/>
  <c r="AI261" i="1"/>
  <c r="AI274" i="1"/>
  <c r="AI195" i="1"/>
  <c r="AB235" i="1"/>
  <c r="AC236" i="1"/>
  <c r="AB270" i="1"/>
  <c r="AJ191" i="1"/>
  <c r="AI191" i="1"/>
  <c r="AC148" i="1"/>
  <c r="AI273" i="1"/>
  <c r="AC179" i="1"/>
  <c r="AH196" i="1"/>
  <c r="AH191" i="1"/>
  <c r="AH178" i="1"/>
  <c r="AH169" i="1"/>
  <c r="AH176" i="1"/>
  <c r="F139" i="1"/>
  <c r="AK147" i="1" s="1"/>
  <c r="AJ190" i="1"/>
  <c r="AI266" i="1"/>
  <c r="AJ196" i="1"/>
  <c r="AI196" i="1"/>
  <c r="AB265" i="1"/>
  <c r="R139" i="1"/>
  <c r="AK154" i="1" s="1"/>
  <c r="AC243" i="1"/>
  <c r="AH184" i="1"/>
  <c r="AJ248" i="1"/>
  <c r="AJ259" i="1"/>
  <c r="AI186" i="1"/>
  <c r="AJ186" i="1"/>
  <c r="AJ267" i="1"/>
  <c r="AJ197" i="1"/>
  <c r="B13" i="1"/>
  <c r="B14" i="1" s="1"/>
  <c r="Z207" i="1"/>
  <c r="AI187" i="1"/>
  <c r="AJ236" i="1"/>
  <c r="W8" i="1"/>
  <c r="AH186" i="1"/>
  <c r="AH190" i="1"/>
  <c r="AH197" i="1"/>
  <c r="AH201" i="1"/>
  <c r="AH188" i="1"/>
  <c r="AI201" i="1"/>
  <c r="AH177" i="1"/>
  <c r="AH174" i="1"/>
  <c r="AH168" i="1"/>
  <c r="AH164" i="1"/>
  <c r="AH175" i="1"/>
  <c r="AI185" i="1"/>
  <c r="AC265" i="1"/>
  <c r="W133" i="1"/>
  <c r="AD223" i="1" s="1"/>
  <c r="AB248" i="1"/>
  <c r="AI248" i="1"/>
  <c r="AC266" i="1"/>
  <c r="W134" i="1"/>
  <c r="AD192" i="1" s="1"/>
  <c r="W86" i="1"/>
  <c r="AD186" i="1" s="1"/>
  <c r="W100" i="1"/>
  <c r="W99" i="1"/>
  <c r="AD181" i="1" s="1"/>
  <c r="AJ187" i="1"/>
  <c r="AJ201" i="1"/>
  <c r="W14" i="1"/>
  <c r="AD199" i="1" s="1"/>
  <c r="AJ254" i="1"/>
  <c r="AH202" i="1"/>
  <c r="AH187" i="1"/>
  <c r="AH198" i="1"/>
  <c r="AH189" i="1"/>
  <c r="AH192" i="1"/>
  <c r="AH193" i="1"/>
  <c r="AH194" i="1"/>
  <c r="AI194" i="1"/>
  <c r="AI193" i="1"/>
  <c r="AI192" i="1"/>
  <c r="AJ184" i="1"/>
  <c r="AI198" i="1"/>
  <c r="W110" i="1"/>
  <c r="AD274" i="1" s="1"/>
  <c r="W82" i="1"/>
  <c r="AK258" i="1" s="1"/>
  <c r="W76" i="1"/>
  <c r="AJ188" i="1"/>
  <c r="AI188" i="1"/>
  <c r="AH185" i="1"/>
  <c r="AH173" i="1"/>
  <c r="AH170" i="1"/>
  <c r="W61" i="1"/>
  <c r="AD255" i="1" s="1"/>
  <c r="W43" i="1"/>
  <c r="W34" i="1"/>
  <c r="AK240" i="1" s="1"/>
  <c r="W30" i="1"/>
  <c r="AD244" i="1" s="1"/>
  <c r="AC244" i="1"/>
  <c r="W29" i="1"/>
  <c r="AD217" i="1" s="1"/>
  <c r="W10" i="1"/>
  <c r="AD190" i="1" s="1"/>
  <c r="W117" i="1"/>
  <c r="AK273" i="1" s="1"/>
  <c r="AB261" i="1"/>
  <c r="W13" i="1"/>
  <c r="AD174" i="1" s="1"/>
  <c r="AC267" i="1"/>
  <c r="AJ279" i="1"/>
  <c r="AC223" i="1"/>
  <c r="AJ202" i="1" s="1"/>
  <c r="AJ261" i="1"/>
  <c r="W21" i="1"/>
  <c r="AD197" i="1" s="1"/>
  <c r="W125" i="1"/>
  <c r="AD279" i="1" s="1"/>
  <c r="W18" i="1"/>
  <c r="AK234" i="1" s="1"/>
  <c r="AB276" i="1"/>
  <c r="AJ246" i="1"/>
  <c r="W94" i="1"/>
  <c r="AD164" i="1" s="1"/>
  <c r="W46" i="1"/>
  <c r="AD209" i="1" s="1"/>
  <c r="AB271" i="1"/>
  <c r="AC181" i="1"/>
  <c r="AJ189" i="1" s="1"/>
  <c r="O139" i="1"/>
  <c r="AK156" i="1" s="1"/>
  <c r="H139" i="1"/>
  <c r="AK146" i="1" s="1"/>
  <c r="Q139" i="1"/>
  <c r="AK161" i="1" s="1"/>
  <c r="P139" i="1"/>
  <c r="AK148" i="1" s="1"/>
  <c r="N139" i="1"/>
  <c r="AK155" i="1" s="1"/>
  <c r="G139" i="1"/>
  <c r="AK158" i="1" s="1"/>
  <c r="W126" i="1"/>
  <c r="AD280" i="1" s="1"/>
  <c r="W102" i="1"/>
  <c r="AK268" i="1" s="1"/>
  <c r="W22" i="1"/>
  <c r="AD219" i="1" s="1"/>
  <c r="W54" i="1"/>
  <c r="AK250" i="1" s="1"/>
  <c r="W78" i="1"/>
  <c r="AD262" i="1" s="1"/>
  <c r="L135" i="1"/>
  <c r="W131" i="1"/>
  <c r="AD172" i="1" s="1"/>
  <c r="W70" i="1"/>
  <c r="AK256" i="1" s="1"/>
  <c r="AC221" i="1"/>
  <c r="AJ194" i="1" s="1"/>
  <c r="W62" i="1"/>
  <c r="AD256" i="1" s="1"/>
  <c r="M139" i="1"/>
  <c r="AK149" i="1" s="1"/>
  <c r="I139" i="1"/>
  <c r="AK151" i="1" s="1"/>
  <c r="AI253" i="1"/>
  <c r="W69" i="1"/>
  <c r="AK255" i="1" s="1"/>
  <c r="W90" i="1"/>
  <c r="AD264" i="1" s="1"/>
  <c r="W58" i="1"/>
  <c r="AD252" i="1" s="1"/>
  <c r="W26" i="1"/>
  <c r="AD240" i="1" s="1"/>
  <c r="D139" i="1"/>
  <c r="AK160" i="1" s="1"/>
  <c r="C139" i="1"/>
  <c r="AK152" i="1" s="1"/>
  <c r="B61" i="1"/>
  <c r="B62" i="1" s="1"/>
  <c r="Z157" i="1"/>
  <c r="B85" i="1"/>
  <c r="Z159" i="1" s="1"/>
  <c r="Z176" i="1"/>
  <c r="Z166" i="1"/>
  <c r="Z170" i="1"/>
  <c r="Z179" i="1"/>
  <c r="B53" i="1"/>
  <c r="Z201" i="1"/>
  <c r="V135" i="1"/>
  <c r="W130" i="1"/>
  <c r="W118" i="1"/>
  <c r="AD220" i="1" s="1"/>
  <c r="W116" i="1"/>
  <c r="S139" i="1"/>
  <c r="AK153" i="1" s="1"/>
  <c r="W115" i="1"/>
  <c r="L119" i="1"/>
  <c r="W114" i="1"/>
  <c r="V119" i="1"/>
  <c r="W109" i="1"/>
  <c r="AD210" i="1" s="1"/>
  <c r="W108" i="1"/>
  <c r="W107" i="1"/>
  <c r="V111" i="1"/>
  <c r="W106" i="1"/>
  <c r="L111" i="1"/>
  <c r="B117" i="1"/>
  <c r="Z214" i="1"/>
  <c r="B109" i="1"/>
  <c r="B110" i="1" s="1"/>
  <c r="Z212" i="1"/>
  <c r="W98" i="1"/>
  <c r="AK264" i="1" s="1"/>
  <c r="W101" i="1"/>
  <c r="AD215" i="1" s="1"/>
  <c r="V103" i="1"/>
  <c r="L103" i="1"/>
  <c r="W93" i="1"/>
  <c r="AD171" i="1" s="1"/>
  <c r="W92" i="1"/>
  <c r="W91" i="1"/>
  <c r="V95" i="1"/>
  <c r="L95" i="1"/>
  <c r="B101" i="1"/>
  <c r="Z215" i="1" s="1"/>
  <c r="Z204" i="1"/>
  <c r="B93" i="1"/>
  <c r="Z175" i="1"/>
  <c r="W83" i="1"/>
  <c r="W84" i="1"/>
  <c r="W85" i="1"/>
  <c r="AD159" i="1" s="1"/>
  <c r="V87" i="1"/>
  <c r="L87" i="1"/>
  <c r="W66" i="1"/>
  <c r="AJ252" i="1"/>
  <c r="W67" i="1"/>
  <c r="W68" i="1"/>
  <c r="L71" i="1"/>
  <c r="V71" i="1"/>
  <c r="W77" i="1"/>
  <c r="AD203" i="1" s="1"/>
  <c r="W75" i="1"/>
  <c r="AC259" i="1"/>
  <c r="AC183" i="1"/>
  <c r="V79" i="1"/>
  <c r="L79" i="1"/>
  <c r="W74" i="1"/>
  <c r="AD258" i="1" s="1"/>
  <c r="Z183" i="1"/>
  <c r="B77" i="1"/>
  <c r="Z200" i="1"/>
  <c r="B69" i="1"/>
  <c r="B70" i="1" s="1"/>
  <c r="Z150" i="1"/>
  <c r="W53" i="1"/>
  <c r="AD211" i="1" s="1"/>
  <c r="W52" i="1"/>
  <c r="W51" i="1"/>
  <c r="W50" i="1"/>
  <c r="L55" i="1"/>
  <c r="V55" i="1"/>
  <c r="W59" i="1"/>
  <c r="W60" i="1"/>
  <c r="V63" i="1"/>
  <c r="L63" i="1"/>
  <c r="W44" i="1"/>
  <c r="W45" i="1"/>
  <c r="AD249" i="1" s="1"/>
  <c r="V47" i="1"/>
  <c r="L47" i="1"/>
  <c r="W42" i="1"/>
  <c r="AD246" i="1" s="1"/>
  <c r="B45" i="1"/>
  <c r="B46" i="1" s="1"/>
  <c r="B47" i="1" s="1"/>
  <c r="Z147" i="1"/>
  <c r="W35" i="1"/>
  <c r="W36" i="1"/>
  <c r="W37" i="1"/>
  <c r="AK243" i="1" s="1"/>
  <c r="W38" i="1"/>
  <c r="AK244" i="1" s="1"/>
  <c r="V39" i="1"/>
  <c r="L39" i="1"/>
  <c r="W27" i="1"/>
  <c r="W28" i="1"/>
  <c r="L31" i="1"/>
  <c r="AC241" i="1"/>
  <c r="AC198" i="1"/>
  <c r="V31" i="1"/>
  <c r="V23" i="1"/>
  <c r="W19" i="1"/>
  <c r="W20" i="1"/>
  <c r="L23" i="1"/>
  <c r="V127" i="1"/>
  <c r="W124" i="1"/>
  <c r="W123" i="1"/>
  <c r="L127" i="1"/>
  <c r="W122" i="1"/>
  <c r="AD276" i="1" s="1"/>
  <c r="B125" i="1"/>
  <c r="B126" i="1" s="1"/>
  <c r="Z196" i="1"/>
  <c r="B133" i="1"/>
  <c r="Z182" i="1"/>
  <c r="AH179" i="1"/>
  <c r="U139" i="1"/>
  <c r="AK145" i="1" s="1"/>
  <c r="T139" i="1"/>
  <c r="AK159" i="1" s="1"/>
  <c r="V15" i="1"/>
  <c r="W12" i="1"/>
  <c r="W11" i="1"/>
  <c r="AD235" i="1" s="1"/>
  <c r="AJ144" i="1"/>
  <c r="J139" i="1"/>
  <c r="AK157" i="1" s="1"/>
  <c r="L15" i="1"/>
  <c r="Z169" i="1"/>
  <c r="Z174" i="1"/>
  <c r="AD221" i="1" l="1"/>
  <c r="Z162" i="1"/>
  <c r="B86" i="1"/>
  <c r="B87" i="1" s="1"/>
  <c r="AG185" i="1"/>
  <c r="AD250" i="1"/>
  <c r="AK192" i="1"/>
  <c r="AD238" i="1"/>
  <c r="AD237" i="1"/>
  <c r="AJ185" i="1"/>
  <c r="Z191" i="1"/>
  <c r="B102" i="1"/>
  <c r="AK262" i="1"/>
  <c r="AD161" i="1"/>
  <c r="AK238" i="1"/>
  <c r="AD169" i="1"/>
  <c r="AD188" i="1"/>
  <c r="AD184" i="1"/>
  <c r="AD268" i="1"/>
  <c r="AK265" i="1"/>
  <c r="AD191" i="1"/>
  <c r="Z160" i="1"/>
  <c r="AG187" i="1" s="1"/>
  <c r="AD144" i="1"/>
  <c r="AJ198" i="1"/>
  <c r="AD243" i="1"/>
  <c r="AD173" i="1"/>
  <c r="AK201" i="1"/>
  <c r="AJ192" i="1"/>
  <c r="AD218" i="1"/>
  <c r="AD204" i="1"/>
  <c r="AK266" i="1"/>
  <c r="AD154" i="1"/>
  <c r="AJ193" i="1"/>
  <c r="AK274" i="1"/>
  <c r="AD222" i="1"/>
  <c r="AD273" i="1"/>
  <c r="X108" i="1"/>
  <c r="AE272" i="1" s="1"/>
  <c r="AD195" i="1"/>
  <c r="AK190" i="1" s="1"/>
  <c r="AD148" i="1"/>
  <c r="AD202" i="1"/>
  <c r="AD200" i="1"/>
  <c r="AD260" i="1"/>
  <c r="AD162" i="1"/>
  <c r="Z210" i="1"/>
  <c r="AD208" i="1"/>
  <c r="AD160" i="1"/>
  <c r="AD145" i="1"/>
  <c r="AD247" i="1"/>
  <c r="X28" i="1"/>
  <c r="B160" i="1" s="1"/>
  <c r="AD234" i="1"/>
  <c r="AL144" i="1"/>
  <c r="AL145" i="1" s="1"/>
  <c r="AD261" i="1"/>
  <c r="AD177" i="1"/>
  <c r="AD267" i="1"/>
  <c r="AK261" i="1"/>
  <c r="X100" i="1"/>
  <c r="AL266" i="1" s="1"/>
  <c r="AK267" i="1"/>
  <c r="AK237" i="1"/>
  <c r="AK249" i="1"/>
  <c r="X92" i="1"/>
  <c r="AE266" i="1" s="1"/>
  <c r="X84" i="1"/>
  <c r="B150" i="1" s="1"/>
  <c r="X20" i="1"/>
  <c r="AL236" i="1" s="1"/>
  <c r="W23" i="1"/>
  <c r="AL237" i="1" s="1"/>
  <c r="AD167" i="1"/>
  <c r="X52" i="1"/>
  <c r="AL248" i="1" s="1"/>
  <c r="W135" i="1"/>
  <c r="AL279" i="1" s="1"/>
  <c r="X116" i="1"/>
  <c r="AL272" i="1" s="1"/>
  <c r="AD205" i="1"/>
  <c r="X124" i="1"/>
  <c r="B154" i="1" s="1"/>
  <c r="AD185" i="1"/>
  <c r="W127" i="1"/>
  <c r="AE279" i="1" s="1"/>
  <c r="W55" i="1"/>
  <c r="AL249" i="1" s="1"/>
  <c r="X36" i="1"/>
  <c r="B148" i="1" s="1"/>
  <c r="AD178" i="1"/>
  <c r="X132" i="1"/>
  <c r="AL278" i="1" s="1"/>
  <c r="X60" i="1"/>
  <c r="B149" i="1" s="1"/>
  <c r="W119" i="1"/>
  <c r="AL273" i="1" s="1"/>
  <c r="W39" i="1"/>
  <c r="AL243" i="1" s="1"/>
  <c r="X68" i="1"/>
  <c r="B147" i="1" s="1"/>
  <c r="W111" i="1"/>
  <c r="AE273" i="1" s="1"/>
  <c r="W95" i="1"/>
  <c r="AE267" i="1" s="1"/>
  <c r="AD193" i="1"/>
  <c r="W31" i="1"/>
  <c r="AE243" i="1" s="1"/>
  <c r="B54" i="1"/>
  <c r="Z211" i="1"/>
  <c r="AD156" i="1"/>
  <c r="AK276" i="1"/>
  <c r="AK278" i="1"/>
  <c r="AK279" i="1"/>
  <c r="AK280" i="1"/>
  <c r="AK277" i="1"/>
  <c r="AK272" i="1"/>
  <c r="AD214" i="1"/>
  <c r="AD213" i="1"/>
  <c r="AK271" i="1"/>
  <c r="AK270" i="1"/>
  <c r="AD163" i="1"/>
  <c r="AD212" i="1"/>
  <c r="AK202" i="1" s="1"/>
  <c r="AD272" i="1"/>
  <c r="AD170" i="1"/>
  <c r="AK191" i="1" s="1"/>
  <c r="AD271" i="1"/>
  <c r="AD187" i="1"/>
  <c r="AD270" i="1"/>
  <c r="B118" i="1"/>
  <c r="Z222" i="1"/>
  <c r="AG189" i="1" s="1"/>
  <c r="W103" i="1"/>
  <c r="AL267" i="1" s="1"/>
  <c r="AD175" i="1"/>
  <c r="AD266" i="1"/>
  <c r="AD180" i="1"/>
  <c r="AD265" i="1"/>
  <c r="B94" i="1"/>
  <c r="Z171" i="1"/>
  <c r="AG184" i="1" s="1"/>
  <c r="AD166" i="1"/>
  <c r="AK259" i="1"/>
  <c r="W87" i="1"/>
  <c r="AL261" i="1" s="1"/>
  <c r="AD176" i="1"/>
  <c r="AK260" i="1"/>
  <c r="AD152" i="1"/>
  <c r="AK252" i="1"/>
  <c r="AK253" i="1"/>
  <c r="AD158" i="1"/>
  <c r="AD150" i="1"/>
  <c r="AK254" i="1"/>
  <c r="W71" i="1"/>
  <c r="AL255" i="1" s="1"/>
  <c r="W79" i="1"/>
  <c r="AE261" i="1" s="1"/>
  <c r="AD183" i="1"/>
  <c r="AD259" i="1"/>
  <c r="AD149" i="1"/>
  <c r="X76" i="1"/>
  <c r="AE260" i="1" s="1"/>
  <c r="B78" i="1"/>
  <c r="Z203" i="1"/>
  <c r="AK248" i="1"/>
  <c r="AD201" i="1"/>
  <c r="AD194" i="1"/>
  <c r="AK247" i="1"/>
  <c r="AD146" i="1"/>
  <c r="AK246" i="1"/>
  <c r="AD155" i="1"/>
  <c r="AD253" i="1"/>
  <c r="AD157" i="1"/>
  <c r="AD254" i="1"/>
  <c r="W63" i="1"/>
  <c r="AE255" i="1" s="1"/>
  <c r="AD147" i="1"/>
  <c r="AD248" i="1"/>
  <c r="W47" i="1"/>
  <c r="AE249" i="1" s="1"/>
  <c r="AD153" i="1"/>
  <c r="X44" i="1"/>
  <c r="B146" i="1" s="1"/>
  <c r="AD151" i="1"/>
  <c r="AK241" i="1"/>
  <c r="AD168" i="1"/>
  <c r="AK242" i="1"/>
  <c r="AD241" i="1"/>
  <c r="AD198" i="1"/>
  <c r="AD216" i="1"/>
  <c r="AD242" i="1"/>
  <c r="AD165" i="1"/>
  <c r="AK235" i="1"/>
  <c r="AD206" i="1"/>
  <c r="AK236" i="1"/>
  <c r="AD196" i="1"/>
  <c r="AD278" i="1"/>
  <c r="AD179" i="1"/>
  <c r="AD277" i="1"/>
  <c r="AD189" i="1"/>
  <c r="B134" i="1"/>
  <c r="Z223" i="1"/>
  <c r="X12" i="1"/>
  <c r="B158" i="1" s="1"/>
  <c r="W15" i="1"/>
  <c r="AE237" i="1" s="1"/>
  <c r="AD207" i="1"/>
  <c r="AD236" i="1"/>
  <c r="B63" i="1"/>
  <c r="Z184" i="1"/>
  <c r="B71" i="1"/>
  <c r="Z188" i="1"/>
  <c r="AG188" i="1" s="1"/>
  <c r="Z186" i="1"/>
  <c r="Z185" i="1"/>
  <c r="AG200" i="1" s="1"/>
  <c r="B127" i="1"/>
  <c r="B15" i="1"/>
  <c r="Z199" i="1"/>
  <c r="B103" i="1"/>
  <c r="Z195" i="1"/>
  <c r="AG194" i="1" s="1"/>
  <c r="B111" i="1"/>
  <c r="Z218" i="1"/>
  <c r="AK188" i="1" l="1"/>
  <c r="AK186" i="1"/>
  <c r="AK197" i="1"/>
  <c r="AK194" i="1"/>
  <c r="AK189" i="1"/>
  <c r="AG191" i="1"/>
  <c r="AK185" i="1"/>
  <c r="AK193" i="1"/>
  <c r="AK184" i="1"/>
  <c r="AK200" i="1"/>
  <c r="AG190" i="1"/>
  <c r="AK196" i="1"/>
  <c r="B159" i="1"/>
  <c r="AK198" i="1"/>
  <c r="AK195" i="1"/>
  <c r="B155" i="1"/>
  <c r="AI176" i="1" s="1"/>
  <c r="B151" i="1"/>
  <c r="AI174" i="1" s="1"/>
  <c r="AG193" i="1"/>
  <c r="AG199" i="1"/>
  <c r="AK187" i="1"/>
  <c r="B157" i="1"/>
  <c r="AI164" i="1" s="1"/>
  <c r="AE242" i="1"/>
  <c r="AK199" i="1"/>
  <c r="AK203" i="1"/>
  <c r="B161" i="1"/>
  <c r="AI177" i="1" s="1"/>
  <c r="AL242" i="1"/>
  <c r="AL260" i="1"/>
  <c r="B156" i="1"/>
  <c r="AI169" i="1" s="1"/>
  <c r="AE278" i="1"/>
  <c r="AE254" i="1"/>
  <c r="B152" i="1"/>
  <c r="AI170" i="1" s="1"/>
  <c r="AL254" i="1"/>
  <c r="AE236" i="1"/>
  <c r="B55" i="1"/>
  <c r="Z208" i="1"/>
  <c r="AG195" i="1" s="1"/>
  <c r="Z220" i="1"/>
  <c r="B119" i="1"/>
  <c r="B95" i="1"/>
  <c r="Z164" i="1"/>
  <c r="AG186" i="1" s="1"/>
  <c r="B153" i="1"/>
  <c r="AI172" i="1" s="1"/>
  <c r="B79" i="1"/>
  <c r="Z202" i="1"/>
  <c r="AG197" i="1" s="1"/>
  <c r="AE248" i="1"/>
  <c r="B135" i="1"/>
  <c r="Z192" i="1"/>
  <c r="AI166" i="1"/>
  <c r="AI165" i="1"/>
  <c r="AL146" i="1"/>
  <c r="AI171" i="1"/>
  <c r="AI175" i="1" l="1"/>
  <c r="AI167" i="1"/>
  <c r="AI173" i="1"/>
  <c r="AG202" i="1"/>
  <c r="AG196" i="1"/>
  <c r="AG192" i="1"/>
  <c r="AI179" i="1"/>
  <c r="AI168" i="1"/>
  <c r="AG203" i="1"/>
  <c r="AG201" i="1"/>
  <c r="D146" i="1"/>
  <c r="D147" i="1" s="1"/>
  <c r="AJ165" i="1" s="1"/>
  <c r="AI178" i="1"/>
  <c r="AL147" i="1"/>
  <c r="AJ164" i="1" l="1"/>
  <c r="D148" i="1"/>
  <c r="D149" i="1" s="1"/>
  <c r="AL148" i="1"/>
  <c r="AJ167" i="1" l="1"/>
  <c r="D150" i="1"/>
  <c r="AJ166" i="1"/>
  <c r="AL149" i="1"/>
  <c r="AL150" i="1" s="1"/>
  <c r="AL151" i="1" s="1"/>
  <c r="AL152" i="1" s="1"/>
  <c r="AL153" i="1" s="1"/>
  <c r="AJ168" i="1" l="1"/>
  <c r="D151" i="1"/>
  <c r="AJ169" i="1" s="1"/>
  <c r="AL154" i="1"/>
  <c r="AL155" i="1" s="1"/>
  <c r="AL156" i="1" s="1"/>
  <c r="D152" i="1" l="1"/>
  <c r="AL157" i="1"/>
  <c r="AL158" i="1" s="1"/>
  <c r="AL159" i="1" s="1"/>
  <c r="AL160" i="1" s="1"/>
  <c r="AL161" i="1" s="1"/>
  <c r="AJ170" i="1" l="1"/>
  <c r="D153" i="1"/>
  <c r="AJ171" i="1" l="1"/>
  <c r="D154" i="1"/>
  <c r="AJ172" i="1" l="1"/>
  <c r="D155" i="1"/>
  <c r="AJ173" i="1" s="1"/>
  <c r="AG257" i="1"/>
  <c r="D156" i="1" l="1"/>
  <c r="Z245" i="1" l="1"/>
  <c r="AG233" i="1"/>
  <c r="AJ174" i="1"/>
  <c r="D157" i="1"/>
  <c r="AJ175" i="1" s="1"/>
  <c r="AG251" i="1"/>
  <c r="Z263" i="1" l="1"/>
  <c r="Z251" i="1"/>
  <c r="D158" i="1"/>
  <c r="Z233" i="1" s="1"/>
  <c r="Z275" i="1"/>
  <c r="D159" i="1" l="1"/>
  <c r="AJ177" i="1" s="1"/>
  <c r="AG263" i="1"/>
  <c r="AJ176" i="1"/>
  <c r="AG245" i="1"/>
  <c r="D160" i="1" l="1"/>
  <c r="Z269" i="1"/>
  <c r="Z257" i="1"/>
  <c r="D161" i="1" l="1"/>
  <c r="AJ179" i="1" s="1"/>
  <c r="Z239" i="1"/>
  <c r="AG275" i="1"/>
  <c r="AG239" i="1"/>
  <c r="AJ178" i="1"/>
  <c r="AG269" i="1" l="1"/>
  <c r="AE144" i="1" l="1"/>
  <c r="AE223" i="1" l="1"/>
  <c r="AE222" i="1"/>
  <c r="AL202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L203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21" i="1"/>
  <c r="AL201" i="1"/>
  <c r="AL185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L200" i="1"/>
  <c r="AL199" i="1"/>
  <c r="AL198" i="1"/>
  <c r="AL197" i="1"/>
  <c r="AL196" i="1"/>
  <c r="AL194" i="1"/>
  <c r="AL189" i="1"/>
  <c r="AL195" i="1"/>
  <c r="AL192" i="1"/>
  <c r="AL191" i="1"/>
  <c r="AL188" i="1"/>
  <c r="AL193" i="1"/>
  <c r="AL187" i="1"/>
  <c r="AL184" i="1"/>
  <c r="AL190" i="1"/>
  <c r="AL186" i="1"/>
</calcChain>
</file>

<file path=xl/sharedStrings.xml><?xml version="1.0" encoding="utf-8"?>
<sst xmlns="http://schemas.openxmlformats.org/spreadsheetml/2006/main" count="319" uniqueCount="144">
  <si>
    <t>Par</t>
  </si>
  <si>
    <t>Hole</t>
  </si>
  <si>
    <t>out</t>
  </si>
  <si>
    <t>in</t>
  </si>
  <si>
    <t>Total</t>
  </si>
  <si>
    <t>Team Bestball</t>
  </si>
  <si>
    <t>Team</t>
  </si>
  <si>
    <t>Score</t>
  </si>
  <si>
    <t>Rank</t>
  </si>
  <si>
    <t>School</t>
  </si>
  <si>
    <t>Out</t>
  </si>
  <si>
    <t>In</t>
  </si>
  <si>
    <t>Place</t>
  </si>
  <si>
    <t>total</t>
  </si>
  <si>
    <t>TEAM</t>
  </si>
  <si>
    <t>Over</t>
  </si>
  <si>
    <t>Written by: Bob Mellinger</t>
  </si>
  <si>
    <t>Menominee MI 49858</t>
  </si>
  <si>
    <t>906-863-5397</t>
  </si>
  <si>
    <t>Bob Mellinger</t>
  </si>
  <si>
    <t>Bob Melliinger</t>
  </si>
  <si>
    <t>W6621 W38th Ave.</t>
  </si>
  <si>
    <t>Hole Avg.</t>
  </si>
  <si>
    <t>The Italicized score is the team best ball score</t>
  </si>
  <si>
    <t>Over (Under)  Par</t>
  </si>
  <si>
    <t>Avg.</t>
  </si>
  <si>
    <t xml:space="preserve"> Name</t>
  </si>
  <si>
    <t>Individual Scoring</t>
  </si>
  <si>
    <t xml:space="preserve">                  Hole-by-hole Analysis</t>
  </si>
  <si>
    <t>Results</t>
  </si>
  <si>
    <t xml:space="preserve">School     </t>
  </si>
  <si>
    <t>Ashwaubenon</t>
  </si>
  <si>
    <t>Seymour</t>
  </si>
  <si>
    <t>Marinette</t>
  </si>
  <si>
    <t>Ash</t>
  </si>
  <si>
    <t>Wrightstown</t>
  </si>
  <si>
    <t>Bayport</t>
  </si>
  <si>
    <t>Mar</t>
  </si>
  <si>
    <t>Pulaski</t>
  </si>
  <si>
    <t>Pul</t>
  </si>
  <si>
    <t>Sey</t>
  </si>
  <si>
    <t>BP</t>
  </si>
  <si>
    <t>DP</t>
  </si>
  <si>
    <t>DePere</t>
  </si>
  <si>
    <t>Appleton East</t>
  </si>
  <si>
    <t>AE</t>
  </si>
  <si>
    <t>Fox Valley Luth</t>
  </si>
  <si>
    <t>FVL</t>
  </si>
  <si>
    <t>Freedom</t>
  </si>
  <si>
    <t>Fre</t>
  </si>
  <si>
    <t>GB Preble</t>
  </si>
  <si>
    <t>GBP</t>
  </si>
  <si>
    <t>Hortonville</t>
  </si>
  <si>
    <t>Hor</t>
  </si>
  <si>
    <t>Kimberly</t>
  </si>
  <si>
    <t>Kim</t>
  </si>
  <si>
    <t>Shawano</t>
  </si>
  <si>
    <t>Sha</t>
  </si>
  <si>
    <t>Waupaca</t>
  </si>
  <si>
    <t>West DePere</t>
  </si>
  <si>
    <t>Wau</t>
  </si>
  <si>
    <t>WDP</t>
  </si>
  <si>
    <t>2015 Thunder Invite</t>
  </si>
  <si>
    <t>Crystal Springs G.C.; August 14, 2015; Par 72</t>
  </si>
  <si>
    <t>Amanda Guzman</t>
  </si>
  <si>
    <t>Anna Pesola</t>
  </si>
  <si>
    <t>Gretchen Heins</t>
  </si>
  <si>
    <t>Cassie Bain</t>
  </si>
  <si>
    <t>Kyla Ryan</t>
  </si>
  <si>
    <t>Carissa Salter</t>
  </si>
  <si>
    <t>Jasmine Lee</t>
  </si>
  <si>
    <t>Brianna Knigge</t>
  </si>
  <si>
    <t>Olivia Riechardt</t>
  </si>
  <si>
    <t>Annika Schumerth</t>
  </si>
  <si>
    <t>Kayley Sjholm</t>
  </si>
  <si>
    <t>Breanna Schmit</t>
  </si>
  <si>
    <t>Mckenna Morrow</t>
  </si>
  <si>
    <t>Lindsay Zabel</t>
  </si>
  <si>
    <t>Zion Estano</t>
  </si>
  <si>
    <t>Brianna Schermitzier</t>
  </si>
  <si>
    <t>Emme Hilbert</t>
  </si>
  <si>
    <t>Madison Kostrrman</t>
  </si>
  <si>
    <t xml:space="preserve">Kaela Kosterman </t>
  </si>
  <si>
    <t>Megan Growt</t>
  </si>
  <si>
    <t>Sara Jorgenson</t>
  </si>
  <si>
    <t>Maddie Brosteau</t>
  </si>
  <si>
    <t>Olivia Kowalkowski</t>
  </si>
  <si>
    <t>Amanda Scott</t>
  </si>
  <si>
    <t>Erika Priebe</t>
  </si>
  <si>
    <t>Trystin Kluess</t>
  </si>
  <si>
    <t>Megan Glaeser</t>
  </si>
  <si>
    <t>Alicia Gorges</t>
  </si>
  <si>
    <t>Liz Santos</t>
  </si>
  <si>
    <t>Lori Meyer</t>
  </si>
  <si>
    <t>Emily Swoboda</t>
  </si>
  <si>
    <t>Paige Fulller</t>
  </si>
  <si>
    <t>Miranda Peterson</t>
  </si>
  <si>
    <t>Payton Dorn</t>
  </si>
  <si>
    <t>Sydney Onesti</t>
  </si>
  <si>
    <t>Katie Warpinski</t>
  </si>
  <si>
    <t xml:space="preserve">Annie Schneider </t>
  </si>
  <si>
    <t>Kayley Ketter</t>
  </si>
  <si>
    <t>Rachael Revolinski</t>
  </si>
  <si>
    <t>Chloe Crusan</t>
  </si>
  <si>
    <t>Abby Nelson</t>
  </si>
  <si>
    <t>Bree Downie</t>
  </si>
  <si>
    <t>Abbey Karns</t>
  </si>
  <si>
    <t>Halle Karns</t>
  </si>
  <si>
    <t>Hannah Braun</t>
  </si>
  <si>
    <t>Hailey Russ</t>
  </si>
  <si>
    <t>Emma Larew</t>
  </si>
  <si>
    <t>Kendra Schrieber</t>
  </si>
  <si>
    <t>Eli Herbst</t>
  </si>
  <si>
    <t>Kayla Thielen</t>
  </si>
  <si>
    <t>Hallie Olsen</t>
  </si>
  <si>
    <t>Mariah Chenier</t>
  </si>
  <si>
    <t>Lexi Bretl</t>
  </si>
  <si>
    <t>Megan Phillips</t>
  </si>
  <si>
    <t>Cailin Cleary</t>
  </si>
  <si>
    <t xml:space="preserve">Emma Jonas </t>
  </si>
  <si>
    <t>Ally Tonn</t>
  </si>
  <si>
    <t>Maddy Process</t>
  </si>
  <si>
    <t>Madi Winter</t>
  </si>
  <si>
    <t>Julia Beck</t>
  </si>
  <si>
    <t>Brianna Zook</t>
  </si>
  <si>
    <t>Gabby Krueger</t>
  </si>
  <si>
    <t>Hannah Hass</t>
  </si>
  <si>
    <t>Markie Ash</t>
  </si>
  <si>
    <t xml:space="preserve">Alana Radley </t>
  </si>
  <si>
    <t>Sydni Sondrol</t>
  </si>
  <si>
    <t>Anna Ryder</t>
  </si>
  <si>
    <t>Abby Van De Hei</t>
  </si>
  <si>
    <t>Crystal Hill</t>
  </si>
  <si>
    <t>Maddy Coppens</t>
  </si>
  <si>
    <t>Payton Kellam</t>
  </si>
  <si>
    <t>Brooke Ambrosius</t>
  </si>
  <si>
    <t>Victoria Draxler</t>
  </si>
  <si>
    <t>Emily Tetzlatt</t>
  </si>
  <si>
    <t>Eden Schneider</t>
  </si>
  <si>
    <t xml:space="preserve">Chloe Crossman </t>
  </si>
  <si>
    <t xml:space="preserve">Grace Nemecek </t>
  </si>
  <si>
    <t>Emily Smith</t>
  </si>
  <si>
    <t>dq</t>
  </si>
  <si>
    <t>Wri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</si>
</sst>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39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20"/>
      <name val="Arial"/>
      <family val="2"/>
    </font>
    <font>
      <b/>
      <u/>
      <sz val="8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color indexed="53"/>
      <name val="Arial"/>
      <family val="2"/>
    </font>
    <font>
      <b/>
      <sz val="10"/>
      <color indexed="20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NumberFormat="1" applyFont="1" applyProtection="1">
      <protection hidden="1"/>
    </xf>
    <xf numFmtId="0" fontId="1" fillId="0" borderId="0" xfId="0" applyNumberFormat="1" applyFont="1" applyProtection="1">
      <protection locked="0" hidden="1"/>
    </xf>
    <xf numFmtId="0" fontId="4" fillId="0" borderId="0" xfId="0" applyNumberFormat="1" applyFont="1" applyAlignment="1" applyProtection="1">
      <alignment horizontal="right"/>
      <protection hidden="1"/>
    </xf>
    <xf numFmtId="0" fontId="5" fillId="0" borderId="0" xfId="0" applyNumberFormat="1" applyFont="1" applyAlignment="1" applyProtection="1">
      <alignment horizontal="right"/>
      <protection hidden="1"/>
    </xf>
    <xf numFmtId="0" fontId="3" fillId="0" borderId="0" xfId="0" applyNumberFormat="1" applyFont="1" applyAlignment="1" applyProtection="1">
      <alignment horizontal="right"/>
      <protection hidden="1"/>
    </xf>
    <xf numFmtId="0" fontId="1" fillId="0" borderId="0" xfId="0" applyNumberFormat="1" applyFont="1" applyBorder="1" applyProtection="1">
      <protection locked="0" hidden="1"/>
    </xf>
    <xf numFmtId="0" fontId="3" fillId="0" borderId="1" xfId="0" applyNumberFormat="1" applyFont="1" applyBorder="1" applyProtection="1">
      <protection locked="0" hidden="1"/>
    </xf>
    <xf numFmtId="0" fontId="3" fillId="0" borderId="2" xfId="0" applyNumberFormat="1" applyFont="1" applyBorder="1" applyProtection="1">
      <protection locked="0" hidden="1"/>
    </xf>
    <xf numFmtId="0" fontId="4" fillId="0" borderId="2" xfId="0" applyNumberFormat="1" applyFont="1" applyBorder="1" applyAlignment="1" applyProtection="1">
      <alignment horizontal="right"/>
      <protection hidden="1"/>
    </xf>
    <xf numFmtId="0" fontId="5" fillId="0" borderId="2" xfId="0" applyNumberFormat="1" applyFont="1" applyBorder="1" applyAlignment="1" applyProtection="1">
      <alignment horizontal="right"/>
      <protection hidden="1"/>
    </xf>
    <xf numFmtId="0" fontId="3" fillId="0" borderId="3" xfId="0" applyNumberFormat="1" applyFont="1" applyBorder="1" applyAlignment="1" applyProtection="1">
      <alignment horizontal="right"/>
      <protection hidden="1"/>
    </xf>
    <xf numFmtId="0" fontId="3" fillId="0" borderId="0" xfId="0" applyNumberFormat="1" applyFont="1" applyProtection="1">
      <protection locked="0" hidden="1"/>
    </xf>
    <xf numFmtId="0" fontId="3" fillId="0" borderId="0" xfId="0" applyNumberFormat="1" applyFont="1" applyProtection="1">
      <protection hidden="1"/>
    </xf>
    <xf numFmtId="0" fontId="6" fillId="0" borderId="0" xfId="0" applyNumberFormat="1" applyFont="1" applyBorder="1" applyProtection="1">
      <protection hidden="1"/>
    </xf>
    <xf numFmtId="0" fontId="4" fillId="0" borderId="0" xfId="0" applyNumberFormat="1" applyFont="1" applyBorder="1" applyAlignment="1" applyProtection="1">
      <alignment horizontal="right"/>
      <protection hidden="1"/>
    </xf>
    <xf numFmtId="0" fontId="5" fillId="0" borderId="0" xfId="0" applyNumberFormat="1" applyFont="1" applyBorder="1" applyAlignment="1" applyProtection="1">
      <protection hidden="1"/>
    </xf>
    <xf numFmtId="0" fontId="1" fillId="0" borderId="0" xfId="0" applyNumberFormat="1" applyFont="1" applyBorder="1" applyAlignment="1" applyProtection="1">
      <alignment horizontal="right"/>
      <protection locked="0" hidden="1"/>
    </xf>
    <xf numFmtId="0" fontId="5" fillId="0" borderId="0" xfId="0" applyNumberFormat="1" applyFont="1" applyBorder="1" applyAlignment="1" applyProtection="1">
      <alignment horizontal="right"/>
      <protection hidden="1"/>
    </xf>
    <xf numFmtId="0" fontId="1" fillId="0" borderId="0" xfId="0" applyNumberFormat="1" applyFont="1" applyBorder="1" applyProtection="1">
      <protection hidden="1"/>
    </xf>
    <xf numFmtId="0" fontId="3" fillId="0" borderId="4" xfId="0" applyNumberFormat="1" applyFont="1" applyBorder="1" applyAlignment="1" applyProtection="1">
      <alignment horizontal="right"/>
      <protection hidden="1"/>
    </xf>
    <xf numFmtId="0" fontId="1" fillId="0" borderId="5" xfId="0" applyNumberFormat="1" applyFont="1" applyBorder="1" applyProtection="1">
      <protection hidden="1"/>
    </xf>
    <xf numFmtId="0" fontId="1" fillId="0" borderId="5" xfId="0" applyNumberFormat="1" applyFont="1" applyBorder="1" applyProtection="1">
      <protection locked="0" hidden="1"/>
    </xf>
    <xf numFmtId="0" fontId="4" fillId="0" borderId="5" xfId="0" applyNumberFormat="1" applyFont="1" applyBorder="1" applyAlignment="1" applyProtection="1">
      <alignment horizontal="right"/>
      <protection hidden="1"/>
    </xf>
    <xf numFmtId="0" fontId="1" fillId="0" borderId="5" xfId="0" applyNumberFormat="1" applyFont="1" applyBorder="1" applyAlignment="1" applyProtection="1">
      <alignment horizontal="right"/>
      <protection locked="0" hidden="1"/>
    </xf>
    <xf numFmtId="0" fontId="5" fillId="0" borderId="6" xfId="0" applyNumberFormat="1" applyFont="1" applyBorder="1" applyAlignment="1" applyProtection="1">
      <alignment horizontal="right"/>
      <protection hidden="1"/>
    </xf>
    <xf numFmtId="0" fontId="1" fillId="0" borderId="7" xfId="0" applyNumberFormat="1" applyFont="1" applyBorder="1" applyProtection="1">
      <protection hidden="1"/>
    </xf>
    <xf numFmtId="0" fontId="4" fillId="0" borderId="7" xfId="0" applyNumberFormat="1" applyFont="1" applyBorder="1" applyAlignment="1" applyProtection="1">
      <alignment horizontal="right"/>
      <protection hidden="1"/>
    </xf>
    <xf numFmtId="0" fontId="1" fillId="0" borderId="7" xfId="0" applyNumberFormat="1" applyFont="1" applyBorder="1" applyAlignment="1" applyProtection="1">
      <alignment horizontal="right"/>
      <protection hidden="1"/>
    </xf>
    <xf numFmtId="0" fontId="5" fillId="0" borderId="7" xfId="0" applyNumberFormat="1" applyFont="1" applyBorder="1" applyAlignment="1" applyProtection="1">
      <alignment horizontal="right"/>
      <protection hidden="1"/>
    </xf>
    <xf numFmtId="0" fontId="3" fillId="0" borderId="0" xfId="0" applyNumberFormat="1" applyFont="1" applyBorder="1" applyProtection="1">
      <protection locked="0" hidden="1"/>
    </xf>
    <xf numFmtId="0" fontId="1" fillId="0" borderId="0" xfId="0" applyNumberFormat="1" applyFont="1" applyBorder="1" applyAlignment="1" applyProtection="1">
      <alignment horizontal="right"/>
      <protection hidden="1"/>
    </xf>
    <xf numFmtId="0" fontId="3" fillId="0" borderId="0" xfId="0" applyNumberFormat="1" applyFont="1" applyBorder="1" applyAlignment="1" applyProtection="1">
      <alignment horizontal="right"/>
      <protection hidden="1"/>
    </xf>
    <xf numFmtId="0" fontId="1" fillId="0" borderId="8" xfId="0" applyNumberFormat="1" applyFont="1" applyBorder="1" applyProtection="1">
      <protection locked="0" hidden="1"/>
    </xf>
    <xf numFmtId="0" fontId="6" fillId="0" borderId="8" xfId="0" applyNumberFormat="1" applyFont="1" applyBorder="1" applyProtection="1">
      <protection hidden="1"/>
    </xf>
    <xf numFmtId="0" fontId="4" fillId="0" borderId="8" xfId="0" applyNumberFormat="1" applyFont="1" applyBorder="1" applyAlignment="1" applyProtection="1">
      <alignment horizontal="right"/>
      <protection hidden="1"/>
    </xf>
    <xf numFmtId="0" fontId="5" fillId="0" borderId="8" xfId="0" applyNumberFormat="1" applyFont="1" applyBorder="1" applyAlignment="1" applyProtection="1">
      <protection hidden="1"/>
    </xf>
    <xf numFmtId="0" fontId="1" fillId="0" borderId="0" xfId="0" applyNumberFormat="1" applyFont="1" applyAlignment="1" applyProtection="1">
      <alignment horizontal="right"/>
      <protection hidden="1"/>
    </xf>
    <xf numFmtId="0" fontId="15" fillId="0" borderId="0" xfId="0" applyNumberFormat="1" applyFont="1" applyProtection="1">
      <protection locked="0" hidden="1"/>
    </xf>
    <xf numFmtId="0" fontId="16" fillId="0" borderId="0" xfId="0" applyNumberFormat="1" applyFont="1" applyProtection="1">
      <protection hidden="1"/>
    </xf>
    <xf numFmtId="0" fontId="17" fillId="0" borderId="0" xfId="0" applyNumberFormat="1" applyFont="1" applyProtection="1">
      <protection locked="0" hidden="1"/>
    </xf>
    <xf numFmtId="0" fontId="2" fillId="0" borderId="3" xfId="0" applyNumberFormat="1" applyFont="1" applyBorder="1" applyProtection="1">
      <protection locked="0"/>
    </xf>
    <xf numFmtId="0" fontId="1" fillId="0" borderId="3" xfId="0" applyNumberFormat="1" applyFont="1" applyBorder="1" applyProtection="1">
      <protection locked="0"/>
    </xf>
    <xf numFmtId="0" fontId="1" fillId="0" borderId="9" xfId="0" applyNumberFormat="1" applyFont="1" applyBorder="1" applyProtection="1">
      <protection locked="0"/>
    </xf>
    <xf numFmtId="0" fontId="3" fillId="0" borderId="4" xfId="0" applyNumberFormat="1" applyFont="1" applyBorder="1" applyProtection="1"/>
    <xf numFmtId="0" fontId="3" fillId="0" borderId="0" xfId="0" applyNumberFormat="1" applyFont="1" applyBorder="1" applyProtection="1">
      <protection locked="0"/>
    </xf>
    <xf numFmtId="0" fontId="2" fillId="0" borderId="10" xfId="0" applyNumberFormat="1" applyFont="1" applyBorder="1" applyProtection="1">
      <protection locked="0"/>
    </xf>
    <xf numFmtId="0" fontId="1" fillId="0" borderId="0" xfId="0" applyNumberFormat="1" applyFont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0" fontId="7" fillId="0" borderId="0" xfId="0" applyNumberFormat="1" applyFont="1" applyBorder="1" applyAlignment="1" applyProtection="1">
      <alignment horizontal="center"/>
      <protection hidden="1"/>
    </xf>
    <xf numFmtId="0" fontId="7" fillId="0" borderId="0" xfId="0" applyNumberFormat="1" applyFont="1" applyBorder="1" applyProtection="1">
      <protection hidden="1"/>
    </xf>
    <xf numFmtId="0" fontId="8" fillId="0" borderId="0" xfId="0" applyNumberFormat="1" applyFont="1" applyBorder="1" applyAlignment="1" applyProtection="1">
      <alignment horizontal="right"/>
      <protection hidden="1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8" fillId="0" borderId="0" xfId="0" applyNumberFormat="1" applyFont="1" applyBorder="1" applyProtection="1">
      <protection hidden="1"/>
    </xf>
    <xf numFmtId="0" fontId="9" fillId="0" borderId="0" xfId="0" applyNumberFormat="1" applyFont="1" applyBorder="1" applyAlignment="1" applyProtection="1">
      <alignment horizontal="center"/>
      <protection hidden="1"/>
    </xf>
    <xf numFmtId="0" fontId="3" fillId="0" borderId="0" xfId="0" applyNumberFormat="1" applyFont="1" applyBorder="1" applyProtection="1">
      <protection hidden="1"/>
    </xf>
    <xf numFmtId="0" fontId="11" fillId="0" borderId="0" xfId="0" applyNumberFormat="1" applyFont="1" applyProtection="1">
      <protection hidden="1"/>
    </xf>
    <xf numFmtId="0" fontId="11" fillId="0" borderId="0" xfId="0" applyNumberFormat="1" applyFont="1" applyAlignment="1" applyProtection="1">
      <alignment horizontal="left"/>
      <protection hidden="1"/>
    </xf>
    <xf numFmtId="0" fontId="11" fillId="0" borderId="0" xfId="0" applyNumberFormat="1" applyFont="1" applyAlignment="1" applyProtection="1">
      <alignment horizontal="center"/>
      <protection hidden="1"/>
    </xf>
    <xf numFmtId="0" fontId="11" fillId="0" borderId="3" xfId="0" applyNumberFormat="1" applyFont="1" applyBorder="1" applyAlignment="1" applyProtection="1">
      <alignment horizontal="center"/>
      <protection hidden="1"/>
    </xf>
    <xf numFmtId="0" fontId="11" fillId="0" borderId="0" xfId="0" applyNumberFormat="1" applyFont="1" applyAlignment="1" applyProtection="1">
      <alignment horizontal="right"/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0" fontId="1" fillId="0" borderId="3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1" fillId="0" borderId="4" xfId="0" applyNumberFormat="1" applyFont="1" applyBorder="1" applyAlignment="1" applyProtection="1">
      <alignment horizontal="center"/>
      <protection hidden="1"/>
    </xf>
    <xf numFmtId="0" fontId="1" fillId="0" borderId="7" xfId="0" applyNumberFormat="1" applyFont="1" applyBorder="1" applyAlignment="1" applyProtection="1">
      <alignment horizontal="center"/>
      <protection hidden="1"/>
    </xf>
    <xf numFmtId="0" fontId="7" fillId="0" borderId="0" xfId="0" applyNumberFormat="1" applyFont="1" applyAlignment="1" applyProtection="1">
      <alignment horizontal="right"/>
      <protection hidden="1"/>
    </xf>
    <xf numFmtId="0" fontId="18" fillId="0" borderId="0" xfId="0" applyNumberFormat="1" applyFont="1" applyAlignment="1" applyProtection="1">
      <alignment horizontal="right"/>
      <protection hidden="1"/>
    </xf>
    <xf numFmtId="0" fontId="18" fillId="0" borderId="0" xfId="0" applyNumberFormat="1" applyFont="1" applyAlignment="1" applyProtection="1">
      <alignment horizontal="center"/>
      <protection hidden="1"/>
    </xf>
    <xf numFmtId="0" fontId="11" fillId="0" borderId="0" xfId="0" applyNumberFormat="1" applyFont="1" applyAlignment="1" applyProtection="1">
      <protection hidden="1"/>
    </xf>
    <xf numFmtId="0" fontId="1" fillId="0" borderId="0" xfId="0" applyNumberFormat="1" applyFont="1" applyAlignment="1" applyProtection="1">
      <protection hidden="1"/>
    </xf>
    <xf numFmtId="0" fontId="8" fillId="0" borderId="0" xfId="0" applyNumberFormat="1" applyFont="1" applyProtection="1">
      <protection hidden="1"/>
    </xf>
    <xf numFmtId="0" fontId="9" fillId="0" borderId="0" xfId="0" applyNumberFormat="1" applyFont="1" applyProtection="1">
      <protection hidden="1"/>
    </xf>
    <xf numFmtId="0" fontId="8" fillId="0" borderId="0" xfId="0" applyNumberFormat="1" applyFont="1" applyAlignment="1" applyProtection="1">
      <alignment horizontal="center"/>
      <protection hidden="1"/>
    </xf>
    <xf numFmtId="0" fontId="7" fillId="0" borderId="11" xfId="0" applyNumberFormat="1" applyFont="1" applyBorder="1" applyAlignment="1" applyProtection="1">
      <alignment horizontal="center"/>
      <protection hidden="1"/>
    </xf>
    <xf numFmtId="0" fontId="7" fillId="0" borderId="12" xfId="0" applyNumberFormat="1" applyFont="1" applyBorder="1" applyAlignment="1" applyProtection="1">
      <alignment horizontal="center"/>
      <protection hidden="1"/>
    </xf>
    <xf numFmtId="0" fontId="7" fillId="0" borderId="13" xfId="0" applyNumberFormat="1" applyFont="1" applyBorder="1" applyProtection="1">
      <protection hidden="1"/>
    </xf>
    <xf numFmtId="0" fontId="8" fillId="0" borderId="13" xfId="0" applyNumberFormat="1" applyFont="1" applyBorder="1" applyAlignment="1" applyProtection="1">
      <alignment horizontal="right"/>
      <protection hidden="1"/>
    </xf>
    <xf numFmtId="0" fontId="8" fillId="0" borderId="14" xfId="0" applyNumberFormat="1" applyFont="1" applyBorder="1" applyAlignment="1" applyProtection="1">
      <alignment horizontal="center"/>
      <protection hidden="1"/>
    </xf>
    <xf numFmtId="0" fontId="8" fillId="0" borderId="15" xfId="0" applyNumberFormat="1" applyFont="1" applyBorder="1" applyAlignment="1" applyProtection="1">
      <alignment horizontal="center"/>
      <protection hidden="1"/>
    </xf>
    <xf numFmtId="0" fontId="8" fillId="0" borderId="16" xfId="0" applyNumberFormat="1" applyFont="1" applyBorder="1" applyAlignment="1" applyProtection="1">
      <alignment horizontal="center"/>
      <protection hidden="1"/>
    </xf>
    <xf numFmtId="0" fontId="8" fillId="0" borderId="17" xfId="0" applyNumberFormat="1" applyFont="1" applyBorder="1" applyProtection="1">
      <protection hidden="1"/>
    </xf>
    <xf numFmtId="0" fontId="8" fillId="0" borderId="17" xfId="0" applyNumberFormat="1" applyFont="1" applyBorder="1" applyAlignment="1" applyProtection="1">
      <alignment horizontal="right"/>
      <protection hidden="1"/>
    </xf>
    <xf numFmtId="0" fontId="8" fillId="0" borderId="18" xfId="0" applyNumberFormat="1" applyFont="1" applyBorder="1" applyAlignment="1" applyProtection="1">
      <alignment horizontal="center"/>
      <protection hidden="1"/>
    </xf>
    <xf numFmtId="0" fontId="8" fillId="0" borderId="19" xfId="0" applyNumberFormat="1" applyFont="1" applyBorder="1" applyAlignment="1" applyProtection="1">
      <alignment horizontal="center"/>
      <protection hidden="1"/>
    </xf>
    <xf numFmtId="0" fontId="1" fillId="0" borderId="18" xfId="0" applyNumberFormat="1" applyFont="1" applyBorder="1" applyAlignment="1" applyProtection="1">
      <alignment horizontal="center"/>
      <protection hidden="1"/>
    </xf>
    <xf numFmtId="0" fontId="7" fillId="0" borderId="18" xfId="0" applyNumberFormat="1" applyFont="1" applyBorder="1" applyAlignment="1" applyProtection="1">
      <alignment horizontal="center"/>
      <protection hidden="1"/>
    </xf>
    <xf numFmtId="0" fontId="7" fillId="0" borderId="19" xfId="0" applyNumberFormat="1" applyFont="1" applyBorder="1" applyAlignment="1" applyProtection="1">
      <alignment horizontal="center"/>
      <protection hidden="1"/>
    </xf>
    <xf numFmtId="0" fontId="9" fillId="0" borderId="18" xfId="0" applyNumberFormat="1" applyFont="1" applyBorder="1" applyAlignment="1" applyProtection="1">
      <alignment horizontal="center"/>
      <protection hidden="1"/>
    </xf>
    <xf numFmtId="0" fontId="9" fillId="0" borderId="19" xfId="0" applyNumberFormat="1" applyFont="1" applyBorder="1" applyAlignment="1" applyProtection="1">
      <alignment horizontal="center"/>
      <protection hidden="1"/>
    </xf>
    <xf numFmtId="0" fontId="8" fillId="0" borderId="20" xfId="0" applyNumberFormat="1" applyFont="1" applyBorder="1" applyAlignment="1" applyProtection="1">
      <alignment horizontal="center"/>
      <protection hidden="1"/>
    </xf>
    <xf numFmtId="0" fontId="8" fillId="0" borderId="21" xfId="0" applyNumberFormat="1" applyFont="1" applyBorder="1" applyProtection="1">
      <protection hidden="1"/>
    </xf>
    <xf numFmtId="0" fontId="8" fillId="0" borderId="21" xfId="0" applyNumberFormat="1" applyFont="1" applyBorder="1" applyAlignment="1" applyProtection="1">
      <alignment horizontal="right"/>
      <protection hidden="1"/>
    </xf>
    <xf numFmtId="0" fontId="8" fillId="0" borderId="22" xfId="0" applyNumberFormat="1" applyFont="1" applyBorder="1" applyAlignment="1" applyProtection="1">
      <alignment horizontal="center"/>
      <protection hidden="1"/>
    </xf>
    <xf numFmtId="0" fontId="8" fillId="0" borderId="23" xfId="0" applyNumberFormat="1" applyFont="1" applyBorder="1" applyAlignment="1" applyProtection="1">
      <alignment horizontal="center"/>
      <protection hidden="1"/>
    </xf>
    <xf numFmtId="0" fontId="7" fillId="0" borderId="17" xfId="0" applyNumberFormat="1" applyFont="1" applyBorder="1" applyProtection="1">
      <protection hidden="1"/>
    </xf>
    <xf numFmtId="0" fontId="8" fillId="0" borderId="5" xfId="0" applyNumberFormat="1" applyFont="1" applyBorder="1" applyAlignment="1" applyProtection="1">
      <alignment horizontal="center"/>
      <protection hidden="1"/>
    </xf>
    <xf numFmtId="0" fontId="8" fillId="0" borderId="24" xfId="0" applyNumberFormat="1" applyFont="1" applyBorder="1" applyAlignment="1" applyProtection="1">
      <alignment horizontal="right"/>
      <protection hidden="1"/>
    </xf>
    <xf numFmtId="0" fontId="1" fillId="0" borderId="17" xfId="0" applyNumberFormat="1" applyFont="1" applyBorder="1" applyProtection="1">
      <protection hidden="1"/>
    </xf>
    <xf numFmtId="0" fontId="1" fillId="0" borderId="17" xfId="0" applyNumberFormat="1" applyFont="1" applyBorder="1" applyAlignment="1" applyProtection="1">
      <alignment horizontal="center"/>
      <protection hidden="1"/>
    </xf>
    <xf numFmtId="0" fontId="1" fillId="0" borderId="21" xfId="0" applyNumberFormat="1" applyFont="1" applyBorder="1" applyProtection="1">
      <protection hidden="1"/>
    </xf>
    <xf numFmtId="0" fontId="1" fillId="0" borderId="21" xfId="0" applyNumberFormat="1" applyFont="1" applyBorder="1" applyAlignment="1" applyProtection="1">
      <alignment horizontal="center"/>
      <protection hidden="1"/>
    </xf>
    <xf numFmtId="0" fontId="7" fillId="0" borderId="24" xfId="0" applyNumberFormat="1" applyFont="1" applyBorder="1" applyProtection="1">
      <protection hidden="1"/>
    </xf>
    <xf numFmtId="0" fontId="8" fillId="0" borderId="13" xfId="0" applyNumberFormat="1" applyFont="1" applyBorder="1" applyAlignment="1" applyProtection="1">
      <alignment horizontal="center"/>
      <protection hidden="1"/>
    </xf>
    <xf numFmtId="0" fontId="8" fillId="0" borderId="25" xfId="0" applyNumberFormat="1" applyFont="1" applyBorder="1" applyAlignment="1" applyProtection="1">
      <alignment horizontal="center"/>
      <protection hidden="1"/>
    </xf>
    <xf numFmtId="0" fontId="8" fillId="0" borderId="17" xfId="0" applyNumberFormat="1" applyFont="1" applyBorder="1" applyAlignment="1" applyProtection="1">
      <alignment horizontal="center"/>
      <protection hidden="1"/>
    </xf>
    <xf numFmtId="0" fontId="8" fillId="0" borderId="26" xfId="0" applyNumberFormat="1" applyFont="1" applyBorder="1" applyAlignment="1" applyProtection="1">
      <alignment horizontal="center"/>
      <protection hidden="1"/>
    </xf>
    <xf numFmtId="0" fontId="8" fillId="0" borderId="27" xfId="0" applyNumberFormat="1" applyFont="1" applyBorder="1" applyAlignment="1" applyProtection="1">
      <alignment horizontal="center"/>
      <protection hidden="1"/>
    </xf>
    <xf numFmtId="0" fontId="8" fillId="0" borderId="28" xfId="0" applyNumberFormat="1" applyFont="1" applyBorder="1" applyAlignment="1" applyProtection="1">
      <alignment horizontal="center"/>
      <protection hidden="1"/>
    </xf>
    <xf numFmtId="0" fontId="7" fillId="0" borderId="28" xfId="0" applyNumberFormat="1" applyFont="1" applyBorder="1" applyAlignment="1" applyProtection="1">
      <alignment horizontal="center"/>
      <protection hidden="1"/>
    </xf>
    <xf numFmtId="0" fontId="9" fillId="0" borderId="28" xfId="0" applyNumberFormat="1" applyFont="1" applyBorder="1" applyAlignment="1" applyProtection="1">
      <alignment horizontal="center"/>
      <protection hidden="1"/>
    </xf>
    <xf numFmtId="0" fontId="8" fillId="0" borderId="21" xfId="0" applyNumberFormat="1" applyFont="1" applyBorder="1" applyAlignment="1" applyProtection="1">
      <alignment horizontal="center"/>
      <protection hidden="1"/>
    </xf>
    <xf numFmtId="0" fontId="8" fillId="0" borderId="29" xfId="0" applyNumberFormat="1" applyFont="1" applyBorder="1" applyAlignment="1" applyProtection="1">
      <alignment horizontal="center"/>
      <protection hidden="1"/>
    </xf>
    <xf numFmtId="0" fontId="8" fillId="0" borderId="30" xfId="0" applyNumberFormat="1" applyFont="1" applyBorder="1" applyAlignment="1" applyProtection="1">
      <alignment horizontal="center"/>
      <protection hidden="1"/>
    </xf>
    <xf numFmtId="0" fontId="7" fillId="0" borderId="31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2" fontId="1" fillId="0" borderId="7" xfId="0" applyNumberFormat="1" applyFont="1" applyBorder="1" applyAlignment="1" applyProtection="1">
      <alignment horizontal="center"/>
      <protection hidden="1"/>
    </xf>
    <xf numFmtId="0" fontId="12" fillId="0" borderId="0" xfId="0" applyNumberFormat="1" applyFont="1" applyAlignment="1" applyProtection="1">
      <alignment horizontal="center"/>
      <protection locked="0" hidden="1"/>
    </xf>
    <xf numFmtId="0" fontId="2" fillId="0" borderId="0" xfId="0" applyNumberFormat="1" applyFont="1" applyAlignment="1" applyProtection="1">
      <alignment horizontal="center"/>
      <protection locked="0" hidden="1"/>
    </xf>
    <xf numFmtId="0" fontId="14" fillId="0" borderId="0" xfId="0" applyNumberFormat="1" applyFont="1" applyBorder="1" applyAlignment="1" applyProtection="1">
      <alignment horizontal="center"/>
      <protection hidden="1"/>
    </xf>
    <xf numFmtId="0" fontId="7" fillId="0" borderId="0" xfId="0" applyNumberFormat="1" applyFont="1" applyAlignment="1" applyProtection="1">
      <alignment horizontal="center"/>
      <protection hidden="1"/>
    </xf>
    <xf numFmtId="0" fontId="10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13" fillId="0" borderId="0" xfId="0" applyNumberFormat="1" applyFont="1" applyAlignment="1" applyProtection="1">
      <alignment horizontal="center"/>
      <protection hidden="1"/>
    </xf>
    <xf numFmtId="0" fontId="7" fillId="0" borderId="0" xfId="0" applyNumberFormat="1" applyFont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</xdr:colOff>
          <xdr:row>0</xdr:row>
          <xdr:rowOff>66675</xdr:rowOff>
        </xdr:from>
        <xdr:to>
          <xdr:col>23</xdr:col>
          <xdr:colOff>38100</xdr:colOff>
          <xdr:row>2</xdr:row>
          <xdr:rowOff>123825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Print Results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O563"/>
  <sheetViews>
    <sheetView showGridLines="0" tabSelected="1" workbookViewId="0">
      <pane ySplit="3" topLeftCell="A124" activePane="bottomLeft" state="frozen"/>
      <selection pane="bottomLeft" activeCell="B133" sqref="B133"/>
    </sheetView>
  </sheetViews>
  <sheetFormatPr defaultRowHeight="11.25" x14ac:dyDescent="0.2"/>
  <cols>
    <col min="1" max="1" width="17.28515625" style="2" customWidth="1"/>
    <col min="2" max="2" width="4" style="2" customWidth="1"/>
    <col min="3" max="11" width="3.7109375" style="2" customWidth="1"/>
    <col min="12" max="12" width="3.85546875" style="3" customWidth="1"/>
    <col min="13" max="21" width="3.7109375" style="2" customWidth="1"/>
    <col min="22" max="22" width="3.42578125" style="3" customWidth="1"/>
    <col min="23" max="23" width="4.7109375" style="4" customWidth="1"/>
    <col min="24" max="24" width="4.85546875" style="5" customWidth="1"/>
    <col min="25" max="25" width="1.28515625" style="2" customWidth="1"/>
    <col min="26" max="26" width="6.42578125" style="1" customWidth="1"/>
    <col min="27" max="27" width="18.5703125" style="1" customWidth="1"/>
    <col min="28" max="29" width="4.7109375" style="1" customWidth="1"/>
    <col min="30" max="30" width="5.7109375" style="1" customWidth="1"/>
    <col min="31" max="31" width="5.7109375" style="47" customWidth="1"/>
    <col min="32" max="32" width="1.85546875" style="47" customWidth="1"/>
    <col min="33" max="33" width="6.42578125" style="47" customWidth="1"/>
    <col min="34" max="34" width="18.7109375" style="1" customWidth="1"/>
    <col min="35" max="36" width="4.7109375" style="1" customWidth="1"/>
    <col min="37" max="37" width="5.7109375" style="47" customWidth="1"/>
    <col min="38" max="38" width="6.7109375" style="47" customWidth="1"/>
    <col min="39" max="40" width="9.140625" style="2"/>
    <col min="41" max="41" width="9.140625" style="1"/>
    <col min="42" max="16384" width="9.140625" style="2"/>
  </cols>
  <sheetData>
    <row r="1" spans="1:41" x14ac:dyDescent="0.2">
      <c r="A1" s="1" t="s">
        <v>16</v>
      </c>
      <c r="B1" s="1"/>
      <c r="C1" s="1"/>
      <c r="D1" s="1"/>
      <c r="AG1" s="1"/>
      <c r="AH1" s="1" t="s">
        <v>16</v>
      </c>
      <c r="AK1" s="1"/>
    </row>
    <row r="2" spans="1:41" x14ac:dyDescent="0.2">
      <c r="A2" s="1" t="s">
        <v>21</v>
      </c>
      <c r="B2" s="1"/>
      <c r="C2" s="1"/>
      <c r="D2" s="1"/>
      <c r="AG2" s="1"/>
      <c r="AH2" s="1" t="s">
        <v>21</v>
      </c>
      <c r="AK2" s="1"/>
    </row>
    <row r="3" spans="1:41" x14ac:dyDescent="0.2">
      <c r="A3" s="1" t="s">
        <v>17</v>
      </c>
      <c r="B3" s="1" t="s">
        <v>18</v>
      </c>
      <c r="C3" s="1"/>
      <c r="D3" s="1"/>
      <c r="M3" s="6"/>
      <c r="AG3" s="1"/>
      <c r="AH3" s="1" t="s">
        <v>17</v>
      </c>
      <c r="AI3" s="1" t="s">
        <v>18</v>
      </c>
      <c r="AK3" s="1"/>
    </row>
    <row r="4" spans="1:41" ht="26.25" customHeight="1" x14ac:dyDescent="0.4">
      <c r="A4" s="118" t="s">
        <v>62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</row>
    <row r="5" spans="1:41" ht="17.25" customHeight="1" x14ac:dyDescent="0.25">
      <c r="A5" s="119" t="s">
        <v>63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7" spans="1:41" ht="13.5" thickBot="1" x14ac:dyDescent="0.25">
      <c r="B7" s="38"/>
      <c r="C7" s="39" t="str">
        <f>IF(C8="","Warning:  Make sure you enter the par for each hole below.","")</f>
        <v/>
      </c>
      <c r="D7" s="40"/>
    </row>
    <row r="8" spans="1:41" s="12" customFormat="1" ht="12.75" thickTop="1" thickBot="1" x14ac:dyDescent="0.25">
      <c r="A8" s="7"/>
      <c r="B8" s="8" t="s">
        <v>0</v>
      </c>
      <c r="C8" s="8">
        <v>5</v>
      </c>
      <c r="D8" s="8">
        <v>4</v>
      </c>
      <c r="E8" s="8">
        <v>4</v>
      </c>
      <c r="F8" s="8">
        <v>4</v>
      </c>
      <c r="G8" s="8">
        <v>3</v>
      </c>
      <c r="H8" s="8">
        <v>4</v>
      </c>
      <c r="I8" s="8">
        <v>4</v>
      </c>
      <c r="J8" s="8">
        <v>3</v>
      </c>
      <c r="K8" s="8">
        <v>5</v>
      </c>
      <c r="L8" s="9">
        <f>SUM(C8:K8)</f>
        <v>36</v>
      </c>
      <c r="M8" s="8">
        <v>5</v>
      </c>
      <c r="N8" s="8">
        <v>3</v>
      </c>
      <c r="O8" s="8">
        <v>4</v>
      </c>
      <c r="P8" s="8">
        <v>4</v>
      </c>
      <c r="Q8" s="8">
        <v>4</v>
      </c>
      <c r="R8" s="8">
        <v>4</v>
      </c>
      <c r="S8" s="8">
        <v>4</v>
      </c>
      <c r="T8" s="8">
        <v>3</v>
      </c>
      <c r="U8" s="8">
        <v>5</v>
      </c>
      <c r="V8" s="9">
        <f>SUM(M8:U8)</f>
        <v>36</v>
      </c>
      <c r="W8" s="10">
        <f>L8+V8</f>
        <v>72</v>
      </c>
      <c r="X8" s="11"/>
      <c r="Z8" s="13"/>
      <c r="AA8" s="13"/>
      <c r="AB8" s="13"/>
      <c r="AC8" s="13"/>
      <c r="AD8" s="13"/>
      <c r="AE8" s="48"/>
      <c r="AF8" s="48"/>
      <c r="AG8" s="48"/>
      <c r="AH8" s="13"/>
      <c r="AI8" s="13"/>
      <c r="AJ8" s="13"/>
      <c r="AK8" s="48"/>
      <c r="AL8" s="48"/>
      <c r="AO8" s="13"/>
    </row>
    <row r="9" spans="1:41" ht="15.75" x14ac:dyDescent="0.25">
      <c r="A9" s="41" t="s">
        <v>44</v>
      </c>
      <c r="B9" s="6" t="s">
        <v>1</v>
      </c>
      <c r="C9" s="14">
        <v>1</v>
      </c>
      <c r="D9" s="14">
        <v>2</v>
      </c>
      <c r="E9" s="14">
        <v>3</v>
      </c>
      <c r="F9" s="14">
        <v>4</v>
      </c>
      <c r="G9" s="14">
        <v>5</v>
      </c>
      <c r="H9" s="14">
        <v>6</v>
      </c>
      <c r="I9" s="14">
        <v>7</v>
      </c>
      <c r="J9" s="14">
        <v>8</v>
      </c>
      <c r="K9" s="14">
        <v>9</v>
      </c>
      <c r="L9" s="15" t="s">
        <v>2</v>
      </c>
      <c r="M9" s="14">
        <v>10</v>
      </c>
      <c r="N9" s="14">
        <v>11</v>
      </c>
      <c r="O9" s="14">
        <v>12</v>
      </c>
      <c r="P9" s="14">
        <v>13</v>
      </c>
      <c r="Q9" s="14">
        <v>14</v>
      </c>
      <c r="R9" s="14">
        <v>15</v>
      </c>
      <c r="S9" s="14">
        <v>16</v>
      </c>
      <c r="T9" s="14">
        <v>17</v>
      </c>
      <c r="U9" s="14">
        <v>18</v>
      </c>
      <c r="V9" s="15" t="s">
        <v>3</v>
      </c>
      <c r="W9" s="16" t="s">
        <v>4</v>
      </c>
      <c r="X9" s="11"/>
    </row>
    <row r="10" spans="1:41" x14ac:dyDescent="0.2">
      <c r="A10" s="42" t="s">
        <v>64</v>
      </c>
      <c r="B10" s="6" t="s">
        <v>45</v>
      </c>
      <c r="C10" s="6">
        <v>7</v>
      </c>
      <c r="D10" s="6">
        <v>7</v>
      </c>
      <c r="E10" s="6">
        <v>6</v>
      </c>
      <c r="F10" s="6">
        <v>5</v>
      </c>
      <c r="G10" s="6">
        <v>5</v>
      </c>
      <c r="H10" s="6">
        <v>6</v>
      </c>
      <c r="I10" s="6">
        <v>6</v>
      </c>
      <c r="J10" s="6">
        <v>5</v>
      </c>
      <c r="K10" s="6">
        <v>11</v>
      </c>
      <c r="L10" s="15">
        <f t="shared" ref="L10:L15" si="0">SUM(C10:K10)</f>
        <v>58</v>
      </c>
      <c r="M10" s="6">
        <v>8</v>
      </c>
      <c r="N10" s="6">
        <v>4</v>
      </c>
      <c r="O10" s="6">
        <v>5</v>
      </c>
      <c r="P10" s="6">
        <v>5</v>
      </c>
      <c r="Q10" s="6">
        <v>5</v>
      </c>
      <c r="R10" s="6">
        <v>6</v>
      </c>
      <c r="S10" s="6">
        <v>5</v>
      </c>
      <c r="T10" s="6">
        <v>4</v>
      </c>
      <c r="U10" s="17">
        <v>7</v>
      </c>
      <c r="V10" s="15">
        <f>IF(U10&gt;"a",U10,SUM(M10:U10))</f>
        <v>49</v>
      </c>
      <c r="W10" s="18">
        <f>IF(V10&gt;"a",V10,L10+V10)</f>
        <v>107</v>
      </c>
      <c r="X10" s="11"/>
    </row>
    <row r="11" spans="1:41" x14ac:dyDescent="0.2">
      <c r="A11" s="42" t="s">
        <v>70</v>
      </c>
      <c r="B11" s="19" t="str">
        <f>IF(B10="","",B10)</f>
        <v>AE</v>
      </c>
      <c r="C11" s="6">
        <v>5</v>
      </c>
      <c r="D11" s="6">
        <v>6</v>
      </c>
      <c r="E11" s="6">
        <v>4</v>
      </c>
      <c r="F11" s="6">
        <v>11</v>
      </c>
      <c r="G11" s="6">
        <v>4</v>
      </c>
      <c r="H11" s="6">
        <v>8</v>
      </c>
      <c r="I11" s="6">
        <v>6</v>
      </c>
      <c r="J11" s="6">
        <v>5</v>
      </c>
      <c r="K11" s="17">
        <v>8</v>
      </c>
      <c r="L11" s="15">
        <f t="shared" si="0"/>
        <v>57</v>
      </c>
      <c r="M11" s="6">
        <v>12</v>
      </c>
      <c r="N11" s="6">
        <v>5</v>
      </c>
      <c r="O11" s="6">
        <v>7</v>
      </c>
      <c r="P11" s="6">
        <v>9</v>
      </c>
      <c r="Q11" s="6">
        <v>5</v>
      </c>
      <c r="R11" s="6">
        <v>7</v>
      </c>
      <c r="S11" s="6">
        <v>6</v>
      </c>
      <c r="T11" s="6">
        <v>4</v>
      </c>
      <c r="U11" s="6">
        <v>8</v>
      </c>
      <c r="V11" s="15">
        <f>IF(U11&gt;"a",U11,SUM(M11:U11))</f>
        <v>63</v>
      </c>
      <c r="W11" s="18">
        <f>IF(V11&gt;"a",V11,L11+V11)</f>
        <v>120</v>
      </c>
      <c r="X11" s="11" t="s">
        <v>4</v>
      </c>
    </row>
    <row r="12" spans="1:41" ht="12" thickBot="1" x14ac:dyDescent="0.25">
      <c r="A12" s="42" t="s">
        <v>71</v>
      </c>
      <c r="B12" s="19" t="str">
        <f>B11</f>
        <v>AE</v>
      </c>
      <c r="C12" s="6">
        <v>8</v>
      </c>
      <c r="D12" s="6">
        <v>7</v>
      </c>
      <c r="E12" s="6">
        <v>7</v>
      </c>
      <c r="F12" s="6">
        <v>8</v>
      </c>
      <c r="G12" s="6">
        <v>5</v>
      </c>
      <c r="H12" s="6">
        <v>6</v>
      </c>
      <c r="I12" s="6">
        <v>7</v>
      </c>
      <c r="J12" s="6">
        <v>5</v>
      </c>
      <c r="K12" s="6">
        <v>6</v>
      </c>
      <c r="L12" s="15">
        <f t="shared" si="0"/>
        <v>59</v>
      </c>
      <c r="M12" s="6">
        <v>6</v>
      </c>
      <c r="N12" s="6">
        <v>4</v>
      </c>
      <c r="O12" s="6">
        <v>8</v>
      </c>
      <c r="P12" s="6">
        <v>5</v>
      </c>
      <c r="Q12" s="6">
        <v>6</v>
      </c>
      <c r="R12" s="6">
        <v>7</v>
      </c>
      <c r="S12" s="6">
        <v>8</v>
      </c>
      <c r="T12" s="6">
        <v>8</v>
      </c>
      <c r="U12" s="17">
        <v>11</v>
      </c>
      <c r="V12" s="15">
        <f>IF(U12&gt;"a",U12,SUM(M12:U12))</f>
        <v>63</v>
      </c>
      <c r="W12" s="18">
        <f>IF(V12&gt;"a",V12,L12+V12)</f>
        <v>122</v>
      </c>
      <c r="X12" s="20">
        <f>IF(COUNT(W10:W14)&lt;=3,"DQ",IF(COUNT(W10:W14)=4,SUM(W10:W14),SUM(W10:W14)-MAX(W10:W14)))</f>
        <v>442</v>
      </c>
    </row>
    <row r="13" spans="1:41" ht="12" thickTop="1" x14ac:dyDescent="0.2">
      <c r="A13" s="42" t="s">
        <v>72</v>
      </c>
      <c r="B13" s="19" t="str">
        <f>B12</f>
        <v>AE</v>
      </c>
      <c r="C13" s="6">
        <v>8</v>
      </c>
      <c r="D13" s="6">
        <v>6</v>
      </c>
      <c r="E13" s="6">
        <v>6</v>
      </c>
      <c r="F13" s="6">
        <v>6</v>
      </c>
      <c r="G13" s="6">
        <v>4</v>
      </c>
      <c r="H13" s="6">
        <v>6</v>
      </c>
      <c r="I13" s="6">
        <v>6</v>
      </c>
      <c r="J13" s="6">
        <v>5</v>
      </c>
      <c r="K13" s="6">
        <v>7</v>
      </c>
      <c r="L13" s="15">
        <f t="shared" si="0"/>
        <v>54</v>
      </c>
      <c r="M13" s="6">
        <v>8</v>
      </c>
      <c r="N13" s="6">
        <v>3</v>
      </c>
      <c r="O13" s="6">
        <v>6</v>
      </c>
      <c r="P13" s="6">
        <v>5</v>
      </c>
      <c r="Q13" s="6">
        <v>5</v>
      </c>
      <c r="R13" s="6">
        <v>6</v>
      </c>
      <c r="S13" s="6">
        <v>5</v>
      </c>
      <c r="T13" s="6">
        <v>4</v>
      </c>
      <c r="U13" s="17">
        <v>5</v>
      </c>
      <c r="V13" s="15">
        <f>IF(U13&gt;"a",U13,SUM(M13:U13))</f>
        <v>47</v>
      </c>
      <c r="W13" s="18">
        <f>IF(V13&gt;"a",V13,L13+V13)</f>
        <v>101</v>
      </c>
      <c r="X13" s="11"/>
    </row>
    <row r="14" spans="1:41" x14ac:dyDescent="0.2">
      <c r="A14" s="43" t="s">
        <v>73</v>
      </c>
      <c r="B14" s="21" t="str">
        <f>B13</f>
        <v>AE</v>
      </c>
      <c r="C14" s="22">
        <v>8</v>
      </c>
      <c r="D14" s="22">
        <v>7</v>
      </c>
      <c r="E14" s="22">
        <v>5</v>
      </c>
      <c r="F14" s="22">
        <v>5</v>
      </c>
      <c r="G14" s="22">
        <v>3</v>
      </c>
      <c r="H14" s="22">
        <v>7</v>
      </c>
      <c r="I14" s="22">
        <v>8</v>
      </c>
      <c r="J14" s="22">
        <v>4</v>
      </c>
      <c r="K14" s="22">
        <v>8</v>
      </c>
      <c r="L14" s="23">
        <f t="shared" si="0"/>
        <v>55</v>
      </c>
      <c r="M14" s="22">
        <v>7</v>
      </c>
      <c r="N14" s="22">
        <v>5</v>
      </c>
      <c r="O14" s="22">
        <v>8</v>
      </c>
      <c r="P14" s="22">
        <v>8</v>
      </c>
      <c r="Q14" s="22">
        <v>5</v>
      </c>
      <c r="R14" s="22">
        <v>5</v>
      </c>
      <c r="S14" s="22">
        <v>8</v>
      </c>
      <c r="T14" s="22">
        <v>6</v>
      </c>
      <c r="U14" s="24">
        <v>7</v>
      </c>
      <c r="V14" s="23">
        <f>IF(U14&gt;"a",U14,SUM(M14:U14))</f>
        <v>59</v>
      </c>
      <c r="W14" s="25">
        <f>IF(V14&gt;"a",V14,L14+V14)</f>
        <v>114</v>
      </c>
      <c r="X14" s="11"/>
    </row>
    <row r="15" spans="1:41" ht="12" thickBot="1" x14ac:dyDescent="0.25">
      <c r="A15" s="44" t="s">
        <v>5</v>
      </c>
      <c r="B15" s="26" t="str">
        <f>B14</f>
        <v>AE</v>
      </c>
      <c r="C15" s="26">
        <f t="shared" ref="C15:K15" si="1">MIN(C10:C14)</f>
        <v>5</v>
      </c>
      <c r="D15" s="26">
        <f t="shared" si="1"/>
        <v>6</v>
      </c>
      <c r="E15" s="26">
        <f t="shared" si="1"/>
        <v>4</v>
      </c>
      <c r="F15" s="26">
        <f t="shared" si="1"/>
        <v>5</v>
      </c>
      <c r="G15" s="26">
        <f t="shared" si="1"/>
        <v>3</v>
      </c>
      <c r="H15" s="26">
        <f t="shared" si="1"/>
        <v>6</v>
      </c>
      <c r="I15" s="26">
        <f t="shared" si="1"/>
        <v>6</v>
      </c>
      <c r="J15" s="26">
        <f t="shared" si="1"/>
        <v>4</v>
      </c>
      <c r="K15" s="26">
        <f t="shared" si="1"/>
        <v>6</v>
      </c>
      <c r="L15" s="27">
        <f t="shared" si="0"/>
        <v>45</v>
      </c>
      <c r="M15" s="26">
        <f t="shared" ref="M15:U15" si="2">MIN(M10:M14)</f>
        <v>6</v>
      </c>
      <c r="N15" s="26">
        <f t="shared" si="2"/>
        <v>3</v>
      </c>
      <c r="O15" s="26">
        <f t="shared" si="2"/>
        <v>5</v>
      </c>
      <c r="P15" s="26">
        <f t="shared" si="2"/>
        <v>5</v>
      </c>
      <c r="Q15" s="26">
        <f t="shared" si="2"/>
        <v>5</v>
      </c>
      <c r="R15" s="26">
        <f t="shared" si="2"/>
        <v>5</v>
      </c>
      <c r="S15" s="26">
        <f t="shared" si="2"/>
        <v>5</v>
      </c>
      <c r="T15" s="26">
        <f t="shared" si="2"/>
        <v>4</v>
      </c>
      <c r="U15" s="28">
        <f t="shared" si="2"/>
        <v>5</v>
      </c>
      <c r="V15" s="27">
        <f>SUM(M15:U15)</f>
        <v>43</v>
      </c>
      <c r="W15" s="29">
        <f>L15+V15</f>
        <v>88</v>
      </c>
      <c r="X15" s="11"/>
    </row>
    <row r="16" spans="1:41" ht="12.75" thickTop="1" thickBot="1" x14ac:dyDescent="0.25">
      <c r="A16" s="45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5"/>
      <c r="M16" s="19"/>
      <c r="N16" s="19"/>
      <c r="O16" s="19"/>
      <c r="P16" s="19"/>
      <c r="Q16" s="19"/>
      <c r="R16" s="19"/>
      <c r="S16" s="19"/>
      <c r="T16" s="19"/>
      <c r="U16" s="31"/>
      <c r="V16" s="15"/>
      <c r="W16" s="18"/>
      <c r="X16" s="32"/>
    </row>
    <row r="17" spans="1:24" ht="16.5" thickTop="1" x14ac:dyDescent="0.25">
      <c r="A17" s="46" t="s">
        <v>31</v>
      </c>
      <c r="B17" s="33" t="s">
        <v>1</v>
      </c>
      <c r="C17" s="34">
        <v>1</v>
      </c>
      <c r="D17" s="34">
        <v>2</v>
      </c>
      <c r="E17" s="34">
        <v>3</v>
      </c>
      <c r="F17" s="34">
        <v>4</v>
      </c>
      <c r="G17" s="34">
        <v>5</v>
      </c>
      <c r="H17" s="34">
        <v>6</v>
      </c>
      <c r="I17" s="34">
        <v>7</v>
      </c>
      <c r="J17" s="34">
        <v>8</v>
      </c>
      <c r="K17" s="34">
        <v>9</v>
      </c>
      <c r="L17" s="35" t="s">
        <v>2</v>
      </c>
      <c r="M17" s="34">
        <v>10</v>
      </c>
      <c r="N17" s="34">
        <v>11</v>
      </c>
      <c r="O17" s="34">
        <v>12</v>
      </c>
      <c r="P17" s="34">
        <v>13</v>
      </c>
      <c r="Q17" s="34">
        <v>14</v>
      </c>
      <c r="R17" s="34">
        <v>15</v>
      </c>
      <c r="S17" s="34">
        <v>16</v>
      </c>
      <c r="T17" s="34">
        <v>17</v>
      </c>
      <c r="U17" s="34">
        <v>18</v>
      </c>
      <c r="V17" s="35" t="s">
        <v>3</v>
      </c>
      <c r="W17" s="36" t="s">
        <v>4</v>
      </c>
      <c r="X17" s="11"/>
    </row>
    <row r="18" spans="1:24" x14ac:dyDescent="0.2">
      <c r="A18" s="42" t="s">
        <v>74</v>
      </c>
      <c r="B18" s="6" t="s">
        <v>34</v>
      </c>
      <c r="C18" s="6">
        <v>5</v>
      </c>
      <c r="D18" s="6">
        <v>5</v>
      </c>
      <c r="E18" s="6">
        <v>5</v>
      </c>
      <c r="F18" s="6">
        <v>5</v>
      </c>
      <c r="G18" s="6">
        <v>4</v>
      </c>
      <c r="H18" s="6">
        <v>6</v>
      </c>
      <c r="I18" s="6">
        <v>6</v>
      </c>
      <c r="J18" s="6">
        <v>4</v>
      </c>
      <c r="K18" s="6">
        <v>7</v>
      </c>
      <c r="L18" s="15">
        <f t="shared" ref="L18:L23" si="3">SUM(C18:K18)</f>
        <v>47</v>
      </c>
      <c r="M18" s="6">
        <v>7</v>
      </c>
      <c r="N18" s="6">
        <v>4</v>
      </c>
      <c r="O18" s="6">
        <v>5</v>
      </c>
      <c r="P18" s="6">
        <v>5</v>
      </c>
      <c r="Q18" s="6">
        <v>5</v>
      </c>
      <c r="R18" s="6">
        <v>6</v>
      </c>
      <c r="S18" s="6">
        <v>5</v>
      </c>
      <c r="T18" s="6">
        <v>4</v>
      </c>
      <c r="U18" s="17">
        <v>7</v>
      </c>
      <c r="V18" s="15">
        <f>IF(U18&gt;"a",U18,SUM(M18:U18))</f>
        <v>48</v>
      </c>
      <c r="W18" s="18">
        <f>IF(V18&gt;"a",V18,L18+V18)</f>
        <v>95</v>
      </c>
      <c r="X18" s="11"/>
    </row>
    <row r="19" spans="1:24" x14ac:dyDescent="0.2">
      <c r="A19" s="42" t="s">
        <v>75</v>
      </c>
      <c r="B19" s="19" t="str">
        <f>IF(B18="","",B18)</f>
        <v>Ash</v>
      </c>
      <c r="C19" s="6">
        <v>5</v>
      </c>
      <c r="D19" s="6">
        <v>5</v>
      </c>
      <c r="E19" s="6">
        <v>4</v>
      </c>
      <c r="F19" s="6">
        <v>5</v>
      </c>
      <c r="G19" s="6">
        <v>3</v>
      </c>
      <c r="H19" s="6">
        <v>5</v>
      </c>
      <c r="I19" s="6">
        <v>6</v>
      </c>
      <c r="J19" s="6">
        <v>4</v>
      </c>
      <c r="K19" s="17">
        <v>8</v>
      </c>
      <c r="L19" s="15">
        <f t="shared" si="3"/>
        <v>45</v>
      </c>
      <c r="M19" s="6">
        <v>5</v>
      </c>
      <c r="N19" s="6">
        <v>4</v>
      </c>
      <c r="O19" s="6">
        <v>5</v>
      </c>
      <c r="P19" s="6">
        <v>7</v>
      </c>
      <c r="Q19" s="6">
        <v>6</v>
      </c>
      <c r="R19" s="6">
        <v>7</v>
      </c>
      <c r="S19" s="6">
        <v>6</v>
      </c>
      <c r="T19" s="6">
        <v>3</v>
      </c>
      <c r="U19" s="6">
        <v>8</v>
      </c>
      <c r="V19" s="15">
        <f>IF(U19&gt;"a",U19,SUM(M19:U19))</f>
        <v>51</v>
      </c>
      <c r="W19" s="18">
        <f>IF(V19&gt;"a",V19,L19+V19)</f>
        <v>96</v>
      </c>
      <c r="X19" s="11" t="s">
        <v>4</v>
      </c>
    </row>
    <row r="20" spans="1:24" ht="12" thickBot="1" x14ac:dyDescent="0.25">
      <c r="A20" s="42" t="s">
        <v>76</v>
      </c>
      <c r="B20" s="19" t="str">
        <f>B19</f>
        <v>Ash</v>
      </c>
      <c r="C20" s="6">
        <v>7</v>
      </c>
      <c r="D20" s="6">
        <v>6</v>
      </c>
      <c r="E20" s="6">
        <v>12</v>
      </c>
      <c r="F20" s="6">
        <v>5</v>
      </c>
      <c r="G20" s="6">
        <v>4</v>
      </c>
      <c r="H20" s="6">
        <v>7</v>
      </c>
      <c r="I20" s="6">
        <v>7</v>
      </c>
      <c r="J20" s="6">
        <v>5</v>
      </c>
      <c r="K20" s="6">
        <v>9</v>
      </c>
      <c r="L20" s="15">
        <f t="shared" si="3"/>
        <v>62</v>
      </c>
      <c r="M20" s="6">
        <v>10</v>
      </c>
      <c r="N20" s="6">
        <v>5</v>
      </c>
      <c r="O20" s="6">
        <v>7</v>
      </c>
      <c r="P20" s="6">
        <v>8</v>
      </c>
      <c r="Q20" s="6">
        <v>5</v>
      </c>
      <c r="R20" s="6">
        <v>6</v>
      </c>
      <c r="S20" s="6">
        <v>6</v>
      </c>
      <c r="T20" s="6">
        <v>4</v>
      </c>
      <c r="U20" s="17">
        <v>9</v>
      </c>
      <c r="V20" s="15">
        <f>IF(U20&gt;"a",U20,SUM(M20:U20))</f>
        <v>60</v>
      </c>
      <c r="W20" s="18">
        <f>IF(V20&gt;"a",V20,L20+V20)</f>
        <v>122</v>
      </c>
      <c r="X20" s="20">
        <f>IF(COUNT(W18:W22)&lt;=3,"DQ",IF(COUNT(W18:W22)=4,SUM(W18:W22),SUM(W18:W22)-MAX(W18:W22)))</f>
        <v>427</v>
      </c>
    </row>
    <row r="21" spans="1:24" ht="12" thickTop="1" x14ac:dyDescent="0.2">
      <c r="A21" s="42" t="s">
        <v>77</v>
      </c>
      <c r="B21" s="19" t="str">
        <f>B20</f>
        <v>Ash</v>
      </c>
      <c r="C21" s="6">
        <v>8</v>
      </c>
      <c r="D21" s="6">
        <v>5</v>
      </c>
      <c r="E21" s="6">
        <v>6</v>
      </c>
      <c r="F21" s="6">
        <v>6</v>
      </c>
      <c r="G21" s="6">
        <v>5</v>
      </c>
      <c r="H21" s="6">
        <v>8</v>
      </c>
      <c r="I21" s="6">
        <v>8</v>
      </c>
      <c r="J21" s="6">
        <v>5</v>
      </c>
      <c r="K21" s="6">
        <v>6</v>
      </c>
      <c r="L21" s="15">
        <f t="shared" si="3"/>
        <v>57</v>
      </c>
      <c r="M21" s="6">
        <v>7</v>
      </c>
      <c r="N21" s="6">
        <v>4</v>
      </c>
      <c r="O21" s="6">
        <v>6</v>
      </c>
      <c r="P21" s="6">
        <v>4</v>
      </c>
      <c r="Q21" s="6">
        <v>7</v>
      </c>
      <c r="R21" s="6">
        <v>7</v>
      </c>
      <c r="S21" s="6">
        <v>7</v>
      </c>
      <c r="T21" s="6">
        <v>7</v>
      </c>
      <c r="U21" s="17">
        <v>8</v>
      </c>
      <c r="V21" s="15">
        <f>IF(U21&gt;"a",U21,SUM(M21:U21))</f>
        <v>57</v>
      </c>
      <c r="W21" s="18">
        <f>IF(V21&gt;"a",V21,L21+V21)</f>
        <v>114</v>
      </c>
      <c r="X21" s="11"/>
    </row>
    <row r="22" spans="1:24" x14ac:dyDescent="0.2">
      <c r="A22" s="43" t="s">
        <v>78</v>
      </c>
      <c r="B22" s="21" t="str">
        <f>B21</f>
        <v>Ash</v>
      </c>
      <c r="C22" s="22">
        <v>13</v>
      </c>
      <c r="D22" s="22">
        <v>6</v>
      </c>
      <c r="E22" s="22">
        <v>5</v>
      </c>
      <c r="F22" s="22">
        <v>6</v>
      </c>
      <c r="G22" s="22">
        <v>9</v>
      </c>
      <c r="H22" s="22">
        <v>7</v>
      </c>
      <c r="I22" s="22">
        <v>10</v>
      </c>
      <c r="J22" s="22">
        <v>5</v>
      </c>
      <c r="K22" s="22">
        <v>8</v>
      </c>
      <c r="L22" s="23">
        <f t="shared" si="3"/>
        <v>69</v>
      </c>
      <c r="M22" s="22">
        <v>9</v>
      </c>
      <c r="N22" s="22">
        <v>7</v>
      </c>
      <c r="O22" s="22">
        <v>10</v>
      </c>
      <c r="P22" s="22">
        <v>7</v>
      </c>
      <c r="Q22" s="22">
        <v>8</v>
      </c>
      <c r="R22" s="22">
        <v>6</v>
      </c>
      <c r="S22" s="22">
        <v>9</v>
      </c>
      <c r="T22" s="22">
        <v>4</v>
      </c>
      <c r="U22" s="24">
        <v>8</v>
      </c>
      <c r="V22" s="23">
        <f>IF(U22&gt;"a",U22,SUM(M22:U22))</f>
        <v>68</v>
      </c>
      <c r="W22" s="25">
        <f>IF(V22&gt;"a",V22,L22+V22)</f>
        <v>137</v>
      </c>
      <c r="X22" s="11"/>
    </row>
    <row r="23" spans="1:24" ht="12" thickBot="1" x14ac:dyDescent="0.25">
      <c r="A23" s="44" t="s">
        <v>5</v>
      </c>
      <c r="B23" s="26" t="str">
        <f>B22</f>
        <v>Ash</v>
      </c>
      <c r="C23" s="26">
        <f t="shared" ref="C23:K23" si="4">MIN(C18:C22)</f>
        <v>5</v>
      </c>
      <c r="D23" s="26">
        <f t="shared" si="4"/>
        <v>5</v>
      </c>
      <c r="E23" s="26">
        <f t="shared" si="4"/>
        <v>4</v>
      </c>
      <c r="F23" s="26">
        <f t="shared" si="4"/>
        <v>5</v>
      </c>
      <c r="G23" s="26">
        <f t="shared" si="4"/>
        <v>3</v>
      </c>
      <c r="H23" s="26">
        <f t="shared" si="4"/>
        <v>5</v>
      </c>
      <c r="I23" s="26">
        <f t="shared" si="4"/>
        <v>6</v>
      </c>
      <c r="J23" s="26">
        <f t="shared" si="4"/>
        <v>4</v>
      </c>
      <c r="K23" s="26">
        <f t="shared" si="4"/>
        <v>6</v>
      </c>
      <c r="L23" s="27">
        <f t="shared" si="3"/>
        <v>43</v>
      </c>
      <c r="M23" s="26">
        <f t="shared" ref="M23:U23" si="5">MIN(M18:M22)</f>
        <v>5</v>
      </c>
      <c r="N23" s="26">
        <f t="shared" si="5"/>
        <v>4</v>
      </c>
      <c r="O23" s="26">
        <f t="shared" si="5"/>
        <v>5</v>
      </c>
      <c r="P23" s="26">
        <f t="shared" si="5"/>
        <v>4</v>
      </c>
      <c r="Q23" s="26">
        <f t="shared" si="5"/>
        <v>5</v>
      </c>
      <c r="R23" s="26">
        <f t="shared" si="5"/>
        <v>6</v>
      </c>
      <c r="S23" s="26">
        <f t="shared" si="5"/>
        <v>5</v>
      </c>
      <c r="T23" s="26">
        <f t="shared" si="5"/>
        <v>3</v>
      </c>
      <c r="U23" s="28">
        <f t="shared" si="5"/>
        <v>7</v>
      </c>
      <c r="V23" s="27">
        <f>SUM(M23:U23)</f>
        <v>44</v>
      </c>
      <c r="W23" s="29">
        <f>L23+V23</f>
        <v>87</v>
      </c>
      <c r="X23" s="11"/>
    </row>
    <row r="24" spans="1:24" ht="12.75" thickTop="1" thickBot="1" x14ac:dyDescent="0.25">
      <c r="A24" s="45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5"/>
      <c r="M24" s="19"/>
      <c r="N24" s="19"/>
      <c r="O24" s="19"/>
      <c r="P24" s="19"/>
      <c r="Q24" s="19"/>
      <c r="R24" s="19"/>
      <c r="S24" s="19"/>
      <c r="T24" s="19"/>
      <c r="U24" s="31"/>
      <c r="V24" s="15"/>
      <c r="W24" s="18"/>
      <c r="X24" s="32"/>
    </row>
    <row r="25" spans="1:24" ht="16.5" thickTop="1" x14ac:dyDescent="0.25">
      <c r="A25" s="46" t="s">
        <v>36</v>
      </c>
      <c r="B25" s="33" t="s">
        <v>1</v>
      </c>
      <c r="C25" s="34">
        <v>1</v>
      </c>
      <c r="D25" s="34">
        <v>2</v>
      </c>
      <c r="E25" s="34">
        <v>3</v>
      </c>
      <c r="F25" s="34">
        <v>4</v>
      </c>
      <c r="G25" s="34">
        <v>5</v>
      </c>
      <c r="H25" s="34">
        <v>6</v>
      </c>
      <c r="I25" s="34">
        <v>7</v>
      </c>
      <c r="J25" s="34">
        <v>8</v>
      </c>
      <c r="K25" s="34">
        <v>9</v>
      </c>
      <c r="L25" s="35" t="s">
        <v>2</v>
      </c>
      <c r="M25" s="34">
        <v>10</v>
      </c>
      <c r="N25" s="34">
        <v>11</v>
      </c>
      <c r="O25" s="34">
        <v>12</v>
      </c>
      <c r="P25" s="34">
        <v>13</v>
      </c>
      <c r="Q25" s="34">
        <v>14</v>
      </c>
      <c r="R25" s="34">
        <v>15</v>
      </c>
      <c r="S25" s="34">
        <v>16</v>
      </c>
      <c r="T25" s="34">
        <v>17</v>
      </c>
      <c r="U25" s="34">
        <v>18</v>
      </c>
      <c r="V25" s="35" t="s">
        <v>3</v>
      </c>
      <c r="W25" s="36" t="s">
        <v>4</v>
      </c>
      <c r="X25" s="11"/>
    </row>
    <row r="26" spans="1:24" x14ac:dyDescent="0.2">
      <c r="A26" s="42" t="s">
        <v>79</v>
      </c>
      <c r="B26" s="6" t="s">
        <v>41</v>
      </c>
      <c r="C26" s="6">
        <v>5</v>
      </c>
      <c r="D26" s="6">
        <v>5</v>
      </c>
      <c r="E26" s="6">
        <v>5</v>
      </c>
      <c r="F26" s="6">
        <v>5</v>
      </c>
      <c r="G26" s="6">
        <v>4</v>
      </c>
      <c r="H26" s="6">
        <v>6</v>
      </c>
      <c r="I26" s="6">
        <v>6</v>
      </c>
      <c r="J26" s="6">
        <v>6</v>
      </c>
      <c r="K26" s="6">
        <v>7</v>
      </c>
      <c r="L26" s="15">
        <f t="shared" ref="L26:L31" si="6">SUM(C26:K26)</f>
        <v>49</v>
      </c>
      <c r="M26" s="6">
        <v>6</v>
      </c>
      <c r="N26" s="6">
        <v>4</v>
      </c>
      <c r="O26" s="6">
        <v>8</v>
      </c>
      <c r="P26" s="6">
        <v>5</v>
      </c>
      <c r="Q26" s="6">
        <v>6</v>
      </c>
      <c r="R26" s="6">
        <v>6</v>
      </c>
      <c r="S26" s="6">
        <v>5</v>
      </c>
      <c r="T26" s="6">
        <v>5</v>
      </c>
      <c r="U26" s="17">
        <v>7</v>
      </c>
      <c r="V26" s="15">
        <f>IF(U26&gt;"a",U26,SUM(M26:U26))</f>
        <v>52</v>
      </c>
      <c r="W26" s="18">
        <f>IF(V26&gt;"a",V26,L26+V26)</f>
        <v>101</v>
      </c>
      <c r="X26" s="11"/>
    </row>
    <row r="27" spans="1:24" x14ac:dyDescent="0.2">
      <c r="A27" s="42" t="s">
        <v>80</v>
      </c>
      <c r="B27" s="19" t="str">
        <f>IF(B26="","",B26)</f>
        <v>BP</v>
      </c>
      <c r="C27" s="6">
        <v>8</v>
      </c>
      <c r="D27" s="6">
        <v>6</v>
      </c>
      <c r="E27" s="6">
        <v>4</v>
      </c>
      <c r="F27" s="6">
        <v>8</v>
      </c>
      <c r="G27" s="6">
        <v>5</v>
      </c>
      <c r="H27" s="6">
        <v>7</v>
      </c>
      <c r="I27" s="6">
        <v>7</v>
      </c>
      <c r="J27" s="6">
        <v>5</v>
      </c>
      <c r="K27" s="17">
        <v>7</v>
      </c>
      <c r="L27" s="15">
        <f t="shared" si="6"/>
        <v>57</v>
      </c>
      <c r="M27" s="6">
        <v>11</v>
      </c>
      <c r="N27" s="6">
        <v>4</v>
      </c>
      <c r="O27" s="6">
        <v>5</v>
      </c>
      <c r="P27" s="6">
        <v>5</v>
      </c>
      <c r="Q27" s="6">
        <v>6</v>
      </c>
      <c r="R27" s="6">
        <v>6</v>
      </c>
      <c r="S27" s="6">
        <v>10</v>
      </c>
      <c r="T27" s="6">
        <v>4</v>
      </c>
      <c r="U27" s="6">
        <v>6</v>
      </c>
      <c r="V27" s="15">
        <f>IF(U27&gt;"a",U27,SUM(M27:U27))</f>
        <v>57</v>
      </c>
      <c r="W27" s="18">
        <f>IF(V27&gt;"a",V27,L27+V27)</f>
        <v>114</v>
      </c>
      <c r="X27" s="11" t="s">
        <v>4</v>
      </c>
    </row>
    <row r="28" spans="1:24" ht="12" thickBot="1" x14ac:dyDescent="0.25">
      <c r="A28" s="42" t="s">
        <v>81</v>
      </c>
      <c r="B28" s="19" t="str">
        <f>B27</f>
        <v>BP</v>
      </c>
      <c r="C28" s="6">
        <v>12</v>
      </c>
      <c r="D28" s="6">
        <v>8</v>
      </c>
      <c r="E28" s="6">
        <v>7</v>
      </c>
      <c r="F28" s="6">
        <v>6</v>
      </c>
      <c r="G28" s="6">
        <v>4</v>
      </c>
      <c r="H28" s="6">
        <v>11</v>
      </c>
      <c r="I28" s="6">
        <v>11</v>
      </c>
      <c r="J28" s="6">
        <v>5</v>
      </c>
      <c r="K28" s="6">
        <v>6</v>
      </c>
      <c r="L28" s="15">
        <f t="shared" si="6"/>
        <v>70</v>
      </c>
      <c r="M28" s="6">
        <v>6</v>
      </c>
      <c r="N28" s="6">
        <v>6</v>
      </c>
      <c r="O28" s="6">
        <v>5</v>
      </c>
      <c r="P28" s="6">
        <v>7</v>
      </c>
      <c r="Q28" s="6">
        <v>5</v>
      </c>
      <c r="R28" s="6">
        <v>8</v>
      </c>
      <c r="S28" s="6">
        <v>5</v>
      </c>
      <c r="T28" s="6">
        <v>9</v>
      </c>
      <c r="U28" s="17">
        <v>11</v>
      </c>
      <c r="V28" s="15">
        <f>IF(U28&gt;"a",U28,SUM(M28:U28))</f>
        <v>62</v>
      </c>
      <c r="W28" s="18">
        <f>IF(V28&gt;"a",V28,L28+V28)</f>
        <v>132</v>
      </c>
      <c r="X28" s="20">
        <f>IF(COUNT(W26:W30)&lt;=3,"DQ",IF(COUNT(W26:W30)=4,SUM(W26:W30),SUM(W26:W30)-MAX(W26:W30)))</f>
        <v>479</v>
      </c>
    </row>
    <row r="29" spans="1:24" ht="12" thickTop="1" x14ac:dyDescent="0.2">
      <c r="A29" s="42" t="s">
        <v>82</v>
      </c>
      <c r="B29" s="19" t="str">
        <f>B28</f>
        <v>BP</v>
      </c>
      <c r="C29" s="6">
        <v>10</v>
      </c>
      <c r="D29" s="6">
        <v>7</v>
      </c>
      <c r="E29" s="6">
        <v>10</v>
      </c>
      <c r="F29" s="6">
        <v>10</v>
      </c>
      <c r="G29" s="6">
        <v>5</v>
      </c>
      <c r="H29" s="6">
        <v>6</v>
      </c>
      <c r="I29" s="6">
        <v>8</v>
      </c>
      <c r="J29" s="6">
        <v>7</v>
      </c>
      <c r="K29" s="6">
        <v>8</v>
      </c>
      <c r="L29" s="15">
        <f t="shared" si="6"/>
        <v>71</v>
      </c>
      <c r="M29" s="6">
        <v>9</v>
      </c>
      <c r="N29" s="6">
        <v>5</v>
      </c>
      <c r="O29" s="6">
        <v>9</v>
      </c>
      <c r="P29" s="6">
        <v>7</v>
      </c>
      <c r="Q29" s="6">
        <v>5</v>
      </c>
      <c r="R29" s="6">
        <v>6</v>
      </c>
      <c r="S29" s="6">
        <v>7</v>
      </c>
      <c r="T29" s="6">
        <v>4</v>
      </c>
      <c r="U29" s="17">
        <v>9</v>
      </c>
      <c r="V29" s="15">
        <f>IF(U29&gt;"a",U29,SUM(M29:U29))</f>
        <v>61</v>
      </c>
      <c r="W29" s="18">
        <f>IF(V29&gt;"a",V29,L29+V29)</f>
        <v>132</v>
      </c>
      <c r="X29" s="11"/>
    </row>
    <row r="30" spans="1:24" x14ac:dyDescent="0.2">
      <c r="A30" s="43"/>
      <c r="B30" s="21" t="str">
        <f>B29</f>
        <v>BP</v>
      </c>
      <c r="C30" s="22"/>
      <c r="D30" s="22"/>
      <c r="E30" s="22"/>
      <c r="F30" s="22"/>
      <c r="G30" s="22"/>
      <c r="H30" s="22"/>
      <c r="I30" s="22"/>
      <c r="J30" s="22"/>
      <c r="K30" s="22"/>
      <c r="L30" s="23">
        <f t="shared" si="6"/>
        <v>0</v>
      </c>
      <c r="M30" s="22"/>
      <c r="N30" s="22"/>
      <c r="O30" s="22"/>
      <c r="P30" s="22"/>
      <c r="Q30" s="22"/>
      <c r="R30" s="22"/>
      <c r="S30" s="22"/>
      <c r="T30" s="22"/>
      <c r="U30" s="24" t="s">
        <v>142</v>
      </c>
      <c r="V30" s="23" t="str">
        <f>IF(U30&gt;"a",U30,SUM(M30:U30))</f>
        <v>dq</v>
      </c>
      <c r="W30" s="25" t="str">
        <f>IF(V30&gt;"a",V30,L30+V30)</f>
        <v>dq</v>
      </c>
      <c r="X30" s="11"/>
    </row>
    <row r="31" spans="1:24" ht="12" thickBot="1" x14ac:dyDescent="0.25">
      <c r="A31" s="44" t="s">
        <v>5</v>
      </c>
      <c r="B31" s="26" t="str">
        <f>B30</f>
        <v>BP</v>
      </c>
      <c r="C31" s="26">
        <f t="shared" ref="C31:K31" si="7">MIN(C26:C30)</f>
        <v>5</v>
      </c>
      <c r="D31" s="26">
        <f t="shared" si="7"/>
        <v>5</v>
      </c>
      <c r="E31" s="26">
        <f t="shared" si="7"/>
        <v>4</v>
      </c>
      <c r="F31" s="26">
        <f t="shared" si="7"/>
        <v>5</v>
      </c>
      <c r="G31" s="26">
        <f t="shared" si="7"/>
        <v>4</v>
      </c>
      <c r="H31" s="26">
        <f t="shared" si="7"/>
        <v>6</v>
      </c>
      <c r="I31" s="26">
        <f t="shared" si="7"/>
        <v>6</v>
      </c>
      <c r="J31" s="26">
        <f t="shared" si="7"/>
        <v>5</v>
      </c>
      <c r="K31" s="26">
        <f t="shared" si="7"/>
        <v>6</v>
      </c>
      <c r="L31" s="27">
        <f t="shared" si="6"/>
        <v>46</v>
      </c>
      <c r="M31" s="26">
        <f t="shared" ref="M31:U31" si="8">MIN(M26:M30)</f>
        <v>6</v>
      </c>
      <c r="N31" s="26">
        <f t="shared" si="8"/>
        <v>4</v>
      </c>
      <c r="O31" s="26">
        <f t="shared" si="8"/>
        <v>5</v>
      </c>
      <c r="P31" s="26">
        <f t="shared" si="8"/>
        <v>5</v>
      </c>
      <c r="Q31" s="26">
        <f t="shared" si="8"/>
        <v>5</v>
      </c>
      <c r="R31" s="26">
        <f t="shared" si="8"/>
        <v>6</v>
      </c>
      <c r="S31" s="26">
        <f t="shared" si="8"/>
        <v>5</v>
      </c>
      <c r="T31" s="26">
        <f t="shared" si="8"/>
        <v>4</v>
      </c>
      <c r="U31" s="28">
        <f t="shared" si="8"/>
        <v>6</v>
      </c>
      <c r="V31" s="27">
        <f>SUM(M31:U31)</f>
        <v>46</v>
      </c>
      <c r="W31" s="29">
        <f>L31+V31</f>
        <v>92</v>
      </c>
      <c r="X31" s="11"/>
    </row>
    <row r="32" spans="1:24" ht="12.75" thickTop="1" thickBot="1" x14ac:dyDescent="0.25">
      <c r="A32" s="45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5"/>
      <c r="M32" s="19"/>
      <c r="N32" s="19"/>
      <c r="O32" s="19"/>
      <c r="P32" s="19"/>
      <c r="Q32" s="19"/>
      <c r="R32" s="19"/>
      <c r="S32" s="19"/>
      <c r="T32" s="19"/>
      <c r="U32" s="31"/>
      <c r="V32" s="15"/>
      <c r="W32" s="18"/>
      <c r="X32" s="32"/>
    </row>
    <row r="33" spans="1:24" ht="16.5" thickTop="1" x14ac:dyDescent="0.25">
      <c r="A33" s="46" t="s">
        <v>43</v>
      </c>
      <c r="B33" s="33" t="s">
        <v>1</v>
      </c>
      <c r="C33" s="34">
        <v>1</v>
      </c>
      <c r="D33" s="34">
        <v>2</v>
      </c>
      <c r="E33" s="34">
        <v>3</v>
      </c>
      <c r="F33" s="34">
        <v>4</v>
      </c>
      <c r="G33" s="34">
        <v>5</v>
      </c>
      <c r="H33" s="34">
        <v>6</v>
      </c>
      <c r="I33" s="34">
        <v>7</v>
      </c>
      <c r="J33" s="34">
        <v>8</v>
      </c>
      <c r="K33" s="34">
        <v>9</v>
      </c>
      <c r="L33" s="35" t="s">
        <v>2</v>
      </c>
      <c r="M33" s="34">
        <v>10</v>
      </c>
      <c r="N33" s="34">
        <v>11</v>
      </c>
      <c r="O33" s="34">
        <v>12</v>
      </c>
      <c r="P33" s="34">
        <v>13</v>
      </c>
      <c r="Q33" s="34">
        <v>14</v>
      </c>
      <c r="R33" s="34">
        <v>15</v>
      </c>
      <c r="S33" s="34">
        <v>16</v>
      </c>
      <c r="T33" s="34">
        <v>17</v>
      </c>
      <c r="U33" s="34">
        <v>18</v>
      </c>
      <c r="V33" s="35" t="s">
        <v>3</v>
      </c>
      <c r="W33" s="36" t="s">
        <v>4</v>
      </c>
      <c r="X33" s="11"/>
    </row>
    <row r="34" spans="1:24" x14ac:dyDescent="0.2">
      <c r="A34" s="42" t="s">
        <v>83</v>
      </c>
      <c r="B34" s="6" t="s">
        <v>42</v>
      </c>
      <c r="C34" s="6">
        <v>6</v>
      </c>
      <c r="D34" s="6">
        <v>4</v>
      </c>
      <c r="E34" s="6">
        <v>4</v>
      </c>
      <c r="F34" s="6">
        <v>4</v>
      </c>
      <c r="G34" s="6">
        <v>3</v>
      </c>
      <c r="H34" s="6">
        <v>8</v>
      </c>
      <c r="I34" s="6">
        <v>4</v>
      </c>
      <c r="J34" s="6">
        <v>3</v>
      </c>
      <c r="K34" s="6">
        <v>7</v>
      </c>
      <c r="L34" s="15">
        <f t="shared" ref="L34:L39" si="9">SUM(C34:K34)</f>
        <v>43</v>
      </c>
      <c r="M34" s="6">
        <v>5</v>
      </c>
      <c r="N34" s="6">
        <v>4</v>
      </c>
      <c r="O34" s="6">
        <v>4</v>
      </c>
      <c r="P34" s="6">
        <v>4</v>
      </c>
      <c r="Q34" s="6">
        <v>3</v>
      </c>
      <c r="R34" s="6">
        <v>4</v>
      </c>
      <c r="S34" s="6">
        <v>5</v>
      </c>
      <c r="T34" s="6">
        <v>2</v>
      </c>
      <c r="U34" s="17">
        <v>5</v>
      </c>
      <c r="V34" s="15">
        <f>IF(U34&gt;"a",U34,SUM(M34:U34))</f>
        <v>36</v>
      </c>
      <c r="W34" s="18">
        <f>IF(V34&gt;"a",V34,L34+V34)</f>
        <v>79</v>
      </c>
      <c r="X34" s="11"/>
    </row>
    <row r="35" spans="1:24" x14ac:dyDescent="0.2">
      <c r="A35" s="42" t="s">
        <v>84</v>
      </c>
      <c r="B35" s="19" t="str">
        <f>IF(B34="","",B34)</f>
        <v>DP</v>
      </c>
      <c r="C35" s="6">
        <v>5</v>
      </c>
      <c r="D35" s="6">
        <v>3</v>
      </c>
      <c r="E35" s="6">
        <v>4</v>
      </c>
      <c r="F35" s="6">
        <v>4</v>
      </c>
      <c r="G35" s="6">
        <v>4</v>
      </c>
      <c r="H35" s="6">
        <v>6</v>
      </c>
      <c r="I35" s="6">
        <v>5</v>
      </c>
      <c r="J35" s="6">
        <v>3</v>
      </c>
      <c r="K35" s="17">
        <v>6</v>
      </c>
      <c r="L35" s="15">
        <f t="shared" si="9"/>
        <v>40</v>
      </c>
      <c r="M35" s="6">
        <v>8</v>
      </c>
      <c r="N35" s="6">
        <v>3</v>
      </c>
      <c r="O35" s="6">
        <v>5</v>
      </c>
      <c r="P35" s="6">
        <v>4</v>
      </c>
      <c r="Q35" s="6">
        <v>6</v>
      </c>
      <c r="R35" s="6">
        <v>6</v>
      </c>
      <c r="S35" s="6">
        <v>5</v>
      </c>
      <c r="T35" s="6">
        <v>3</v>
      </c>
      <c r="U35" s="6">
        <v>7</v>
      </c>
      <c r="V35" s="15">
        <f>IF(U35&gt;"a",U35,SUM(M35:U35))</f>
        <v>47</v>
      </c>
      <c r="W35" s="18">
        <f>IF(V35&gt;"a",V35,L35+V35)</f>
        <v>87</v>
      </c>
      <c r="X35" s="11" t="s">
        <v>4</v>
      </c>
    </row>
    <row r="36" spans="1:24" ht="12" thickBot="1" x14ac:dyDescent="0.25">
      <c r="A36" s="42" t="s">
        <v>85</v>
      </c>
      <c r="B36" s="19" t="str">
        <f>B35</f>
        <v>DP</v>
      </c>
      <c r="C36" s="6">
        <v>8</v>
      </c>
      <c r="D36" s="6">
        <v>5</v>
      </c>
      <c r="E36" s="6">
        <v>6</v>
      </c>
      <c r="F36" s="6">
        <v>4</v>
      </c>
      <c r="G36" s="6">
        <v>3</v>
      </c>
      <c r="H36" s="6">
        <v>5</v>
      </c>
      <c r="I36" s="6">
        <v>5</v>
      </c>
      <c r="J36" s="6">
        <v>5</v>
      </c>
      <c r="K36" s="6">
        <v>8</v>
      </c>
      <c r="L36" s="15">
        <f t="shared" si="9"/>
        <v>49</v>
      </c>
      <c r="M36" s="6">
        <v>6</v>
      </c>
      <c r="N36" s="6">
        <v>5</v>
      </c>
      <c r="O36" s="6">
        <v>5</v>
      </c>
      <c r="P36" s="6">
        <v>5</v>
      </c>
      <c r="Q36" s="6">
        <v>5</v>
      </c>
      <c r="R36" s="6">
        <v>6</v>
      </c>
      <c r="S36" s="6">
        <v>8</v>
      </c>
      <c r="T36" s="6">
        <v>3</v>
      </c>
      <c r="U36" s="17">
        <v>6</v>
      </c>
      <c r="V36" s="15">
        <f>IF(U36&gt;"a",U36,SUM(M36:U36))</f>
        <v>49</v>
      </c>
      <c r="W36" s="18">
        <f>IF(V36&gt;"a",V36,L36+V36)</f>
        <v>98</v>
      </c>
      <c r="X36" s="20">
        <f>IF(COUNT(W34:W38)&lt;=3,"DQ",IF(COUNT(W34:W38)=4,SUM(W34:W38),SUM(W34:W38)-MAX(W34:W38)))</f>
        <v>367</v>
      </c>
    </row>
    <row r="37" spans="1:24" ht="12" thickTop="1" x14ac:dyDescent="0.2">
      <c r="A37" s="42" t="s">
        <v>86</v>
      </c>
      <c r="B37" s="19" t="str">
        <f>B36</f>
        <v>DP</v>
      </c>
      <c r="C37" s="6">
        <v>6</v>
      </c>
      <c r="D37" s="6">
        <v>5</v>
      </c>
      <c r="E37" s="6">
        <v>6</v>
      </c>
      <c r="F37" s="6">
        <v>5</v>
      </c>
      <c r="G37" s="6">
        <v>6</v>
      </c>
      <c r="H37" s="6">
        <v>7</v>
      </c>
      <c r="I37" s="6">
        <v>5</v>
      </c>
      <c r="J37" s="6">
        <v>5</v>
      </c>
      <c r="K37" s="6">
        <v>7</v>
      </c>
      <c r="L37" s="15">
        <f>SUM(C37:K37)</f>
        <v>52</v>
      </c>
      <c r="M37" s="6">
        <v>6</v>
      </c>
      <c r="N37" s="6">
        <v>4</v>
      </c>
      <c r="O37" s="6">
        <v>6</v>
      </c>
      <c r="P37" s="6">
        <v>5</v>
      </c>
      <c r="Q37" s="6">
        <v>6</v>
      </c>
      <c r="R37" s="6">
        <v>7</v>
      </c>
      <c r="S37" s="6">
        <v>7</v>
      </c>
      <c r="T37" s="6">
        <v>3</v>
      </c>
      <c r="U37" s="17">
        <v>7</v>
      </c>
      <c r="V37" s="15">
        <f>IF(U37&gt;"a",U37,SUM(M37:U37))</f>
        <v>51</v>
      </c>
      <c r="W37" s="18">
        <f>IF(V37&gt;"a",V37,L37+V37)</f>
        <v>103</v>
      </c>
      <c r="X37" s="11"/>
    </row>
    <row r="38" spans="1:24" x14ac:dyDescent="0.2">
      <c r="A38" s="43" t="s">
        <v>87</v>
      </c>
      <c r="B38" s="21" t="str">
        <f>B37</f>
        <v>DP</v>
      </c>
      <c r="C38" s="22">
        <v>7</v>
      </c>
      <c r="D38" s="22">
        <v>5</v>
      </c>
      <c r="E38" s="22">
        <v>7</v>
      </c>
      <c r="F38" s="22">
        <v>7</v>
      </c>
      <c r="G38" s="22">
        <v>5</v>
      </c>
      <c r="H38" s="22">
        <v>5</v>
      </c>
      <c r="I38" s="22">
        <v>7</v>
      </c>
      <c r="J38" s="22">
        <v>4</v>
      </c>
      <c r="K38" s="22">
        <v>9</v>
      </c>
      <c r="L38" s="23">
        <f t="shared" si="9"/>
        <v>56</v>
      </c>
      <c r="M38" s="22">
        <v>7</v>
      </c>
      <c r="N38" s="22">
        <v>4</v>
      </c>
      <c r="O38" s="22">
        <v>4</v>
      </c>
      <c r="P38" s="22">
        <v>6</v>
      </c>
      <c r="Q38" s="22">
        <v>5</v>
      </c>
      <c r="R38" s="22">
        <v>5</v>
      </c>
      <c r="S38" s="22">
        <v>5</v>
      </c>
      <c r="T38" s="22">
        <v>3</v>
      </c>
      <c r="U38" s="24">
        <v>8</v>
      </c>
      <c r="V38" s="23">
        <f>IF(U38&gt;"a",U38,SUM(M38:U38))</f>
        <v>47</v>
      </c>
      <c r="W38" s="25">
        <f>IF(V38&gt;"a",V38,L38+V38)</f>
        <v>103</v>
      </c>
      <c r="X38" s="11"/>
    </row>
    <row r="39" spans="1:24" ht="12" thickBot="1" x14ac:dyDescent="0.25">
      <c r="A39" s="44" t="s">
        <v>5</v>
      </c>
      <c r="B39" s="26" t="str">
        <f>B38</f>
        <v>DP</v>
      </c>
      <c r="C39" s="26">
        <f t="shared" ref="C39:K39" si="10">MIN(C34:C38)</f>
        <v>5</v>
      </c>
      <c r="D39" s="26">
        <f t="shared" si="10"/>
        <v>3</v>
      </c>
      <c r="E39" s="26">
        <f t="shared" si="10"/>
        <v>4</v>
      </c>
      <c r="F39" s="26">
        <f t="shared" si="10"/>
        <v>4</v>
      </c>
      <c r="G39" s="26">
        <f t="shared" si="10"/>
        <v>3</v>
      </c>
      <c r="H39" s="26">
        <f t="shared" si="10"/>
        <v>5</v>
      </c>
      <c r="I39" s="26">
        <f t="shared" si="10"/>
        <v>4</v>
      </c>
      <c r="J39" s="26">
        <f t="shared" si="10"/>
        <v>3</v>
      </c>
      <c r="K39" s="26">
        <f t="shared" si="10"/>
        <v>6</v>
      </c>
      <c r="L39" s="27">
        <f t="shared" si="9"/>
        <v>37</v>
      </c>
      <c r="M39" s="26">
        <f t="shared" ref="M39:U39" si="11">MIN(M34:M38)</f>
        <v>5</v>
      </c>
      <c r="N39" s="26">
        <f t="shared" si="11"/>
        <v>3</v>
      </c>
      <c r="O39" s="26">
        <f t="shared" si="11"/>
        <v>4</v>
      </c>
      <c r="P39" s="26">
        <f t="shared" si="11"/>
        <v>4</v>
      </c>
      <c r="Q39" s="26">
        <f t="shared" si="11"/>
        <v>3</v>
      </c>
      <c r="R39" s="26">
        <f t="shared" si="11"/>
        <v>4</v>
      </c>
      <c r="S39" s="26">
        <f t="shared" si="11"/>
        <v>5</v>
      </c>
      <c r="T39" s="26">
        <f t="shared" si="11"/>
        <v>2</v>
      </c>
      <c r="U39" s="28">
        <f t="shared" si="11"/>
        <v>5</v>
      </c>
      <c r="V39" s="27">
        <f>SUM(M39:U39)</f>
        <v>35</v>
      </c>
      <c r="W39" s="29">
        <f>L39+V39</f>
        <v>72</v>
      </c>
      <c r="X39" s="11"/>
    </row>
    <row r="40" spans="1:24" ht="12.75" thickTop="1" thickBot="1" x14ac:dyDescent="0.25">
      <c r="A40" s="45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5"/>
      <c r="M40" s="19"/>
      <c r="N40" s="19"/>
      <c r="O40" s="19"/>
      <c r="P40" s="19"/>
      <c r="Q40" s="19"/>
      <c r="R40" s="19"/>
      <c r="S40" s="19"/>
      <c r="T40" s="19"/>
      <c r="U40" s="31"/>
      <c r="V40" s="15"/>
      <c r="W40" s="18"/>
    </row>
    <row r="41" spans="1:24" ht="16.5" thickTop="1" x14ac:dyDescent="0.25">
      <c r="A41" s="46" t="s">
        <v>46</v>
      </c>
      <c r="B41" s="33" t="s">
        <v>1</v>
      </c>
      <c r="C41" s="34">
        <v>1</v>
      </c>
      <c r="D41" s="34">
        <v>2</v>
      </c>
      <c r="E41" s="34">
        <v>3</v>
      </c>
      <c r="F41" s="34">
        <v>4</v>
      </c>
      <c r="G41" s="34">
        <v>5</v>
      </c>
      <c r="H41" s="34">
        <v>6</v>
      </c>
      <c r="I41" s="34">
        <v>7</v>
      </c>
      <c r="J41" s="34">
        <v>8</v>
      </c>
      <c r="K41" s="34">
        <v>9</v>
      </c>
      <c r="L41" s="35" t="s">
        <v>2</v>
      </c>
      <c r="M41" s="34">
        <v>10</v>
      </c>
      <c r="N41" s="34">
        <v>11</v>
      </c>
      <c r="O41" s="34">
        <v>12</v>
      </c>
      <c r="P41" s="34">
        <v>13</v>
      </c>
      <c r="Q41" s="34">
        <v>14</v>
      </c>
      <c r="R41" s="34">
        <v>15</v>
      </c>
      <c r="S41" s="34">
        <v>16</v>
      </c>
      <c r="T41" s="34">
        <v>17</v>
      </c>
      <c r="U41" s="34">
        <v>18</v>
      </c>
      <c r="V41" s="35" t="s">
        <v>3</v>
      </c>
      <c r="W41" s="36" t="s">
        <v>4</v>
      </c>
      <c r="X41" s="11"/>
    </row>
    <row r="42" spans="1:24" x14ac:dyDescent="0.2">
      <c r="A42" s="42" t="s">
        <v>88</v>
      </c>
      <c r="B42" s="6" t="s">
        <v>47</v>
      </c>
      <c r="C42" s="6">
        <v>8</v>
      </c>
      <c r="D42" s="6">
        <v>5</v>
      </c>
      <c r="E42" s="6">
        <v>3</v>
      </c>
      <c r="F42" s="6">
        <v>5</v>
      </c>
      <c r="G42" s="6">
        <v>3</v>
      </c>
      <c r="H42" s="6">
        <v>4</v>
      </c>
      <c r="I42" s="6">
        <v>5</v>
      </c>
      <c r="J42" s="6">
        <v>4</v>
      </c>
      <c r="K42" s="6">
        <v>6</v>
      </c>
      <c r="L42" s="15">
        <f t="shared" ref="L42:L47" si="12">SUM(C42:K42)</f>
        <v>43</v>
      </c>
      <c r="M42" s="6">
        <v>5</v>
      </c>
      <c r="N42" s="6">
        <v>3</v>
      </c>
      <c r="O42" s="6">
        <v>5</v>
      </c>
      <c r="P42" s="6">
        <v>7</v>
      </c>
      <c r="Q42" s="6">
        <v>4</v>
      </c>
      <c r="R42" s="6">
        <v>5</v>
      </c>
      <c r="S42" s="6">
        <v>6</v>
      </c>
      <c r="T42" s="6">
        <v>5</v>
      </c>
      <c r="U42" s="17">
        <v>6</v>
      </c>
      <c r="V42" s="15">
        <f>IF(U42&gt;"a",U42,SUM(M42:U42))</f>
        <v>46</v>
      </c>
      <c r="W42" s="18">
        <f>IF(V42&gt;"a",V42,L42+V42)</f>
        <v>89</v>
      </c>
      <c r="X42" s="11"/>
    </row>
    <row r="43" spans="1:24" x14ac:dyDescent="0.2">
      <c r="A43" s="42" t="s">
        <v>89</v>
      </c>
      <c r="B43" s="19" t="str">
        <f>IF(B42="","",B42)</f>
        <v>FVL</v>
      </c>
      <c r="C43" s="6">
        <v>5</v>
      </c>
      <c r="D43" s="6">
        <v>5</v>
      </c>
      <c r="E43" s="6">
        <v>5</v>
      </c>
      <c r="F43" s="6">
        <v>4</v>
      </c>
      <c r="G43" s="6">
        <v>4</v>
      </c>
      <c r="H43" s="6">
        <v>5</v>
      </c>
      <c r="I43" s="6">
        <v>4</v>
      </c>
      <c r="J43" s="6">
        <v>3</v>
      </c>
      <c r="K43" s="17">
        <v>6</v>
      </c>
      <c r="L43" s="15">
        <f t="shared" si="12"/>
        <v>41</v>
      </c>
      <c r="M43" s="6">
        <v>6</v>
      </c>
      <c r="N43" s="6">
        <v>3</v>
      </c>
      <c r="O43" s="6">
        <v>4</v>
      </c>
      <c r="P43" s="6">
        <v>4</v>
      </c>
      <c r="Q43" s="6">
        <v>4</v>
      </c>
      <c r="R43" s="6">
        <v>5</v>
      </c>
      <c r="S43" s="6">
        <v>6</v>
      </c>
      <c r="T43" s="6">
        <v>4</v>
      </c>
      <c r="U43" s="6">
        <v>6</v>
      </c>
      <c r="V43" s="15">
        <f>IF(U43&gt;"a",U43,SUM(M43:U43))</f>
        <v>42</v>
      </c>
      <c r="W43" s="18">
        <f>IF(V43&gt;"a",V43,L43+V43)</f>
        <v>83</v>
      </c>
      <c r="X43" s="11" t="s">
        <v>4</v>
      </c>
    </row>
    <row r="44" spans="1:24" ht="12" thickBot="1" x14ac:dyDescent="0.25">
      <c r="A44" s="42" t="s">
        <v>90</v>
      </c>
      <c r="B44" s="19" t="str">
        <f>B43</f>
        <v>FVL</v>
      </c>
      <c r="C44" s="6">
        <v>5</v>
      </c>
      <c r="D44" s="6">
        <v>5</v>
      </c>
      <c r="E44" s="6">
        <v>4</v>
      </c>
      <c r="F44" s="6">
        <v>5</v>
      </c>
      <c r="G44" s="6">
        <v>3</v>
      </c>
      <c r="H44" s="6">
        <v>5</v>
      </c>
      <c r="I44" s="6">
        <v>5</v>
      </c>
      <c r="J44" s="6">
        <v>3</v>
      </c>
      <c r="K44" s="6">
        <v>6</v>
      </c>
      <c r="L44" s="15">
        <f t="shared" si="12"/>
        <v>41</v>
      </c>
      <c r="M44" s="6">
        <v>6</v>
      </c>
      <c r="N44" s="6">
        <v>3</v>
      </c>
      <c r="O44" s="6">
        <v>5</v>
      </c>
      <c r="P44" s="6">
        <v>5</v>
      </c>
      <c r="Q44" s="6">
        <v>6</v>
      </c>
      <c r="R44" s="6">
        <v>5</v>
      </c>
      <c r="S44" s="6">
        <v>4</v>
      </c>
      <c r="T44" s="6">
        <v>3</v>
      </c>
      <c r="U44" s="17">
        <v>6</v>
      </c>
      <c r="V44" s="15">
        <f>IF(U44&gt;"a",U44,SUM(M44:U44))</f>
        <v>43</v>
      </c>
      <c r="W44" s="18">
        <f>IF(V44&gt;"a",V44,L44+V44)</f>
        <v>84</v>
      </c>
      <c r="X44" s="20">
        <f>IF(COUNT(W42:W46)&lt;=3,"DQ",IF(COUNT(W42:W46)=4,SUM(W42:W46),SUM(W42:W46)-MAX(W42:W46)))</f>
        <v>350</v>
      </c>
    </row>
    <row r="45" spans="1:24" ht="12" thickTop="1" x14ac:dyDescent="0.2">
      <c r="A45" s="42" t="s">
        <v>91</v>
      </c>
      <c r="B45" s="19" t="str">
        <f>B44</f>
        <v>FVL</v>
      </c>
      <c r="C45" s="6">
        <v>6</v>
      </c>
      <c r="D45" s="6">
        <v>4</v>
      </c>
      <c r="E45" s="6">
        <v>6</v>
      </c>
      <c r="F45" s="6">
        <v>4</v>
      </c>
      <c r="G45" s="6">
        <v>4</v>
      </c>
      <c r="H45" s="6">
        <v>6</v>
      </c>
      <c r="I45" s="6">
        <v>5</v>
      </c>
      <c r="J45" s="6">
        <v>4</v>
      </c>
      <c r="K45" s="6">
        <v>6</v>
      </c>
      <c r="L45" s="15">
        <f t="shared" si="12"/>
        <v>45</v>
      </c>
      <c r="M45" s="6">
        <v>6</v>
      </c>
      <c r="N45" s="6">
        <v>5</v>
      </c>
      <c r="O45" s="6">
        <v>6</v>
      </c>
      <c r="P45" s="6">
        <v>6</v>
      </c>
      <c r="Q45" s="6">
        <v>5</v>
      </c>
      <c r="R45" s="6">
        <v>4</v>
      </c>
      <c r="S45" s="6">
        <v>5</v>
      </c>
      <c r="T45" s="6">
        <v>5</v>
      </c>
      <c r="U45" s="17">
        <v>7</v>
      </c>
      <c r="V45" s="15">
        <f>IF(U45&gt;"a",U45,SUM(M45:U45))</f>
        <v>49</v>
      </c>
      <c r="W45" s="18">
        <f>IF(V45&gt;"a",V45,L45+V45)</f>
        <v>94</v>
      </c>
      <c r="X45" s="11"/>
    </row>
    <row r="46" spans="1:24" x14ac:dyDescent="0.2">
      <c r="A46" s="43" t="s">
        <v>92</v>
      </c>
      <c r="B46" s="21" t="str">
        <f>B45</f>
        <v>FVL</v>
      </c>
      <c r="C46" s="22">
        <v>8</v>
      </c>
      <c r="D46" s="22">
        <v>7</v>
      </c>
      <c r="E46" s="22">
        <v>9</v>
      </c>
      <c r="F46" s="22">
        <v>6</v>
      </c>
      <c r="G46" s="22">
        <v>4</v>
      </c>
      <c r="H46" s="22">
        <v>7</v>
      </c>
      <c r="I46" s="22">
        <v>5</v>
      </c>
      <c r="J46" s="22">
        <v>7</v>
      </c>
      <c r="K46" s="22">
        <v>8</v>
      </c>
      <c r="L46" s="23">
        <f t="shared" si="12"/>
        <v>61</v>
      </c>
      <c r="M46" s="22">
        <v>8</v>
      </c>
      <c r="N46" s="22">
        <v>4</v>
      </c>
      <c r="O46" s="22">
        <v>5</v>
      </c>
      <c r="P46" s="22">
        <v>8</v>
      </c>
      <c r="Q46" s="22">
        <v>6</v>
      </c>
      <c r="R46" s="22">
        <v>8</v>
      </c>
      <c r="S46" s="22">
        <v>8</v>
      </c>
      <c r="T46" s="22">
        <v>5</v>
      </c>
      <c r="U46" s="24">
        <v>10</v>
      </c>
      <c r="V46" s="23">
        <f>IF(U46&gt;"a",U46,SUM(M46:U46))</f>
        <v>62</v>
      </c>
      <c r="W46" s="25">
        <f>IF(V46&gt;"a",V46,L46+V46)</f>
        <v>123</v>
      </c>
      <c r="X46" s="11"/>
    </row>
    <row r="47" spans="1:24" ht="12" thickBot="1" x14ac:dyDescent="0.25">
      <c r="A47" s="44" t="s">
        <v>5</v>
      </c>
      <c r="B47" s="26" t="str">
        <f>B46</f>
        <v>FVL</v>
      </c>
      <c r="C47" s="26">
        <f t="shared" ref="C47:K47" si="13">MIN(C42:C46)</f>
        <v>5</v>
      </c>
      <c r="D47" s="26">
        <f t="shared" si="13"/>
        <v>4</v>
      </c>
      <c r="E47" s="26">
        <f t="shared" si="13"/>
        <v>3</v>
      </c>
      <c r="F47" s="26">
        <f t="shared" si="13"/>
        <v>4</v>
      </c>
      <c r="G47" s="26">
        <f t="shared" si="13"/>
        <v>3</v>
      </c>
      <c r="H47" s="26">
        <f t="shared" si="13"/>
        <v>4</v>
      </c>
      <c r="I47" s="26">
        <f t="shared" si="13"/>
        <v>4</v>
      </c>
      <c r="J47" s="26">
        <f t="shared" si="13"/>
        <v>3</v>
      </c>
      <c r="K47" s="26">
        <f t="shared" si="13"/>
        <v>6</v>
      </c>
      <c r="L47" s="27">
        <f t="shared" si="12"/>
        <v>36</v>
      </c>
      <c r="M47" s="26">
        <f t="shared" ref="M47:U47" si="14">MIN(M42:M46)</f>
        <v>5</v>
      </c>
      <c r="N47" s="26">
        <f t="shared" si="14"/>
        <v>3</v>
      </c>
      <c r="O47" s="26">
        <f t="shared" si="14"/>
        <v>4</v>
      </c>
      <c r="P47" s="26">
        <f t="shared" si="14"/>
        <v>4</v>
      </c>
      <c r="Q47" s="26">
        <f t="shared" si="14"/>
        <v>4</v>
      </c>
      <c r="R47" s="26">
        <f t="shared" si="14"/>
        <v>4</v>
      </c>
      <c r="S47" s="26">
        <f t="shared" si="14"/>
        <v>4</v>
      </c>
      <c r="T47" s="26">
        <f t="shared" si="14"/>
        <v>3</v>
      </c>
      <c r="U47" s="28">
        <f t="shared" si="14"/>
        <v>6</v>
      </c>
      <c r="V47" s="27">
        <f>SUM(M47:U47)</f>
        <v>37</v>
      </c>
      <c r="W47" s="29">
        <f>L47+V47</f>
        <v>73</v>
      </c>
      <c r="X47" s="11"/>
    </row>
    <row r="48" spans="1:24" ht="12.75" thickTop="1" thickBot="1" x14ac:dyDescent="0.25">
      <c r="A48" s="45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5"/>
      <c r="M48" s="19"/>
      <c r="N48" s="19"/>
      <c r="O48" s="19"/>
      <c r="P48" s="19"/>
      <c r="Q48" s="19"/>
      <c r="R48" s="19"/>
      <c r="S48" s="19"/>
      <c r="T48" s="19"/>
      <c r="U48" s="31"/>
      <c r="V48" s="15"/>
      <c r="W48" s="18"/>
    </row>
    <row r="49" spans="1:24" ht="16.5" thickTop="1" x14ac:dyDescent="0.25">
      <c r="A49" s="46" t="s">
        <v>48</v>
      </c>
      <c r="B49" s="33" t="s">
        <v>1</v>
      </c>
      <c r="C49" s="34">
        <v>1</v>
      </c>
      <c r="D49" s="34">
        <v>2</v>
      </c>
      <c r="E49" s="34">
        <v>3</v>
      </c>
      <c r="F49" s="34">
        <v>4</v>
      </c>
      <c r="G49" s="34">
        <v>5</v>
      </c>
      <c r="H49" s="34">
        <v>6</v>
      </c>
      <c r="I49" s="34">
        <v>7</v>
      </c>
      <c r="J49" s="34">
        <v>8</v>
      </c>
      <c r="K49" s="34">
        <v>9</v>
      </c>
      <c r="L49" s="35" t="s">
        <v>2</v>
      </c>
      <c r="M49" s="34">
        <v>10</v>
      </c>
      <c r="N49" s="34">
        <v>11</v>
      </c>
      <c r="O49" s="34">
        <v>12</v>
      </c>
      <c r="P49" s="34">
        <v>13</v>
      </c>
      <c r="Q49" s="34">
        <v>14</v>
      </c>
      <c r="R49" s="34">
        <v>15</v>
      </c>
      <c r="S49" s="34">
        <v>16</v>
      </c>
      <c r="T49" s="34">
        <v>17</v>
      </c>
      <c r="U49" s="34">
        <v>18</v>
      </c>
      <c r="V49" s="35" t="s">
        <v>3</v>
      </c>
      <c r="W49" s="36" t="s">
        <v>4</v>
      </c>
      <c r="X49" s="11"/>
    </row>
    <row r="50" spans="1:24" x14ac:dyDescent="0.2">
      <c r="A50" s="42" t="s">
        <v>93</v>
      </c>
      <c r="B50" s="6" t="s">
        <v>49</v>
      </c>
      <c r="C50" s="6">
        <v>5</v>
      </c>
      <c r="D50" s="6">
        <v>4</v>
      </c>
      <c r="E50" s="6">
        <v>6</v>
      </c>
      <c r="F50" s="6">
        <v>4</v>
      </c>
      <c r="G50" s="6">
        <v>3</v>
      </c>
      <c r="H50" s="6">
        <v>5</v>
      </c>
      <c r="I50" s="6">
        <v>5</v>
      </c>
      <c r="J50" s="6">
        <v>3</v>
      </c>
      <c r="K50" s="6">
        <v>7</v>
      </c>
      <c r="L50" s="15">
        <f t="shared" ref="L50:L55" si="15">SUM(C50:K50)</f>
        <v>42</v>
      </c>
      <c r="M50" s="6">
        <v>5</v>
      </c>
      <c r="N50" s="6">
        <v>3</v>
      </c>
      <c r="O50" s="6">
        <v>4</v>
      </c>
      <c r="P50" s="6">
        <v>6</v>
      </c>
      <c r="Q50" s="6">
        <v>5</v>
      </c>
      <c r="R50" s="6">
        <v>5</v>
      </c>
      <c r="S50" s="6">
        <v>4</v>
      </c>
      <c r="T50" s="6">
        <v>4</v>
      </c>
      <c r="U50" s="17">
        <v>5</v>
      </c>
      <c r="V50" s="15">
        <f>IF(U50&gt;"a",U50,SUM(M50:U50))</f>
        <v>41</v>
      </c>
      <c r="W50" s="18">
        <f>IF(V50&gt;"a",V50,L50+V50)</f>
        <v>83</v>
      </c>
      <c r="X50" s="11"/>
    </row>
    <row r="51" spans="1:24" x14ac:dyDescent="0.2">
      <c r="A51" s="42" t="s">
        <v>94</v>
      </c>
      <c r="B51" s="19" t="str">
        <f>IF(B50="","",B50)</f>
        <v>Fre</v>
      </c>
      <c r="C51" s="6">
        <v>7</v>
      </c>
      <c r="D51" s="6">
        <v>7</v>
      </c>
      <c r="E51" s="6">
        <v>10</v>
      </c>
      <c r="F51" s="6">
        <v>5</v>
      </c>
      <c r="G51" s="6">
        <v>5</v>
      </c>
      <c r="H51" s="6">
        <v>8</v>
      </c>
      <c r="I51" s="6">
        <v>5</v>
      </c>
      <c r="J51" s="6">
        <v>3</v>
      </c>
      <c r="K51" s="17">
        <v>7</v>
      </c>
      <c r="L51" s="15">
        <f>SUM(C51:K51)</f>
        <v>57</v>
      </c>
      <c r="M51" s="6">
        <v>8</v>
      </c>
      <c r="N51" s="6">
        <v>7</v>
      </c>
      <c r="O51" s="6">
        <v>5</v>
      </c>
      <c r="P51" s="6">
        <v>6</v>
      </c>
      <c r="Q51" s="6">
        <v>5</v>
      </c>
      <c r="R51" s="6">
        <v>6</v>
      </c>
      <c r="S51" s="6">
        <v>4</v>
      </c>
      <c r="T51" s="6">
        <v>3</v>
      </c>
      <c r="U51" s="6">
        <v>8</v>
      </c>
      <c r="V51" s="15">
        <f>IF(U51&gt;"a",U51,SUM(M51:U51))</f>
        <v>52</v>
      </c>
      <c r="W51" s="18">
        <f>IF(V51&gt;"a",V51,L51+V51)</f>
        <v>109</v>
      </c>
      <c r="X51" s="11" t="s">
        <v>4</v>
      </c>
    </row>
    <row r="52" spans="1:24" ht="12" thickBot="1" x14ac:dyDescent="0.25">
      <c r="A52" s="42" t="s">
        <v>95</v>
      </c>
      <c r="B52" s="19" t="str">
        <f>B51</f>
        <v>Fre</v>
      </c>
      <c r="C52" s="6">
        <v>8</v>
      </c>
      <c r="D52" s="6">
        <v>5</v>
      </c>
      <c r="E52" s="6">
        <v>6</v>
      </c>
      <c r="F52" s="6">
        <v>7</v>
      </c>
      <c r="G52" s="6">
        <v>4</v>
      </c>
      <c r="H52" s="6">
        <v>10</v>
      </c>
      <c r="I52" s="6">
        <v>6</v>
      </c>
      <c r="J52" s="6">
        <v>6</v>
      </c>
      <c r="K52" s="6">
        <v>9</v>
      </c>
      <c r="L52" s="15">
        <f>SUM(C52:K52)</f>
        <v>61</v>
      </c>
      <c r="M52" s="6">
        <v>7</v>
      </c>
      <c r="N52" s="6">
        <v>5</v>
      </c>
      <c r="O52" s="6">
        <v>7</v>
      </c>
      <c r="P52" s="6">
        <v>5</v>
      </c>
      <c r="Q52" s="6">
        <v>5</v>
      </c>
      <c r="R52" s="6">
        <v>6</v>
      </c>
      <c r="S52" s="6">
        <v>6</v>
      </c>
      <c r="T52" s="6">
        <v>5</v>
      </c>
      <c r="U52" s="17">
        <v>8</v>
      </c>
      <c r="V52" s="15">
        <f>IF(U52&gt;"a",U52,SUM(M52:U52))</f>
        <v>54</v>
      </c>
      <c r="W52" s="18">
        <f>IF(V52&gt;"a",V52,L52+V52)</f>
        <v>115</v>
      </c>
      <c r="X52" s="20">
        <f>IF(COUNT(W50:W54)&lt;=3,"DQ",IF(COUNT(W50:W54)=4,SUM(W50:W54),SUM(W50:W54)-MAX(W50:W54)))</f>
        <v>429</v>
      </c>
    </row>
    <row r="53" spans="1:24" ht="12" thickTop="1" x14ac:dyDescent="0.2">
      <c r="A53" s="42" t="s">
        <v>96</v>
      </c>
      <c r="B53" s="19" t="str">
        <f>B52</f>
        <v>Fre</v>
      </c>
      <c r="C53" s="6">
        <v>10</v>
      </c>
      <c r="D53" s="6">
        <v>6</v>
      </c>
      <c r="E53" s="6">
        <v>6</v>
      </c>
      <c r="F53" s="6">
        <v>8</v>
      </c>
      <c r="G53" s="6">
        <v>6</v>
      </c>
      <c r="H53" s="6">
        <v>7</v>
      </c>
      <c r="I53" s="6">
        <v>6</v>
      </c>
      <c r="J53" s="6">
        <v>5</v>
      </c>
      <c r="K53" s="6">
        <v>7</v>
      </c>
      <c r="L53" s="15">
        <f t="shared" si="15"/>
        <v>61</v>
      </c>
      <c r="M53" s="6">
        <v>8</v>
      </c>
      <c r="N53" s="6">
        <v>6</v>
      </c>
      <c r="O53" s="6">
        <v>6</v>
      </c>
      <c r="P53" s="6">
        <v>9</v>
      </c>
      <c r="Q53" s="6">
        <v>5</v>
      </c>
      <c r="R53" s="6">
        <v>6</v>
      </c>
      <c r="S53" s="6">
        <v>8</v>
      </c>
      <c r="T53" s="6">
        <v>5</v>
      </c>
      <c r="U53" s="17">
        <v>11</v>
      </c>
      <c r="V53" s="15">
        <f>IF(U53&gt;"a",U53,SUM(M53:U53))</f>
        <v>64</v>
      </c>
      <c r="W53" s="18">
        <f>IF(V53&gt;"a",V53,L53+V53)</f>
        <v>125</v>
      </c>
      <c r="X53" s="11"/>
    </row>
    <row r="54" spans="1:24" x14ac:dyDescent="0.2">
      <c r="A54" s="43" t="s">
        <v>97</v>
      </c>
      <c r="B54" s="21" t="str">
        <f>B53</f>
        <v>Fre</v>
      </c>
      <c r="C54" s="22">
        <v>6</v>
      </c>
      <c r="D54" s="22">
        <v>6</v>
      </c>
      <c r="E54" s="22">
        <v>7</v>
      </c>
      <c r="F54" s="22">
        <v>6</v>
      </c>
      <c r="G54" s="22">
        <v>5</v>
      </c>
      <c r="H54" s="22">
        <v>7</v>
      </c>
      <c r="I54" s="22">
        <v>5</v>
      </c>
      <c r="J54" s="22">
        <v>4</v>
      </c>
      <c r="K54" s="22">
        <v>12</v>
      </c>
      <c r="L54" s="23">
        <f t="shared" si="15"/>
        <v>58</v>
      </c>
      <c r="M54" s="22">
        <v>7</v>
      </c>
      <c r="N54" s="22">
        <v>7</v>
      </c>
      <c r="O54" s="22">
        <v>9</v>
      </c>
      <c r="P54" s="22">
        <v>9</v>
      </c>
      <c r="Q54" s="22">
        <v>8</v>
      </c>
      <c r="R54" s="22">
        <v>6</v>
      </c>
      <c r="S54" s="22">
        <v>6</v>
      </c>
      <c r="T54" s="22">
        <v>6</v>
      </c>
      <c r="U54" s="24">
        <v>6</v>
      </c>
      <c r="V54" s="23">
        <f>IF(U54&gt;"a",U54,SUM(M54:U54))</f>
        <v>64</v>
      </c>
      <c r="W54" s="25">
        <f>IF(V54&gt;"a",V54,L54+V54)</f>
        <v>122</v>
      </c>
      <c r="X54" s="11"/>
    </row>
    <row r="55" spans="1:24" ht="12" thickBot="1" x14ac:dyDescent="0.25">
      <c r="A55" s="44" t="s">
        <v>5</v>
      </c>
      <c r="B55" s="26" t="str">
        <f>B54</f>
        <v>Fre</v>
      </c>
      <c r="C55" s="26">
        <f t="shared" ref="C55:K55" si="16">MIN(C50:C54)</f>
        <v>5</v>
      </c>
      <c r="D55" s="26">
        <f t="shared" si="16"/>
        <v>4</v>
      </c>
      <c r="E55" s="26">
        <f t="shared" si="16"/>
        <v>6</v>
      </c>
      <c r="F55" s="26">
        <f t="shared" si="16"/>
        <v>4</v>
      </c>
      <c r="G55" s="26">
        <f t="shared" si="16"/>
        <v>3</v>
      </c>
      <c r="H55" s="26">
        <f t="shared" si="16"/>
        <v>5</v>
      </c>
      <c r="I55" s="26">
        <f t="shared" si="16"/>
        <v>5</v>
      </c>
      <c r="J55" s="26">
        <f t="shared" si="16"/>
        <v>3</v>
      </c>
      <c r="K55" s="26">
        <f t="shared" si="16"/>
        <v>7</v>
      </c>
      <c r="L55" s="27">
        <f t="shared" si="15"/>
        <v>42</v>
      </c>
      <c r="M55" s="26">
        <f t="shared" ref="M55:U55" si="17">MIN(M50:M54)</f>
        <v>5</v>
      </c>
      <c r="N55" s="26">
        <f t="shared" si="17"/>
        <v>3</v>
      </c>
      <c r="O55" s="26">
        <f t="shared" si="17"/>
        <v>4</v>
      </c>
      <c r="P55" s="26">
        <f t="shared" si="17"/>
        <v>5</v>
      </c>
      <c r="Q55" s="26">
        <f t="shared" si="17"/>
        <v>5</v>
      </c>
      <c r="R55" s="26">
        <f t="shared" si="17"/>
        <v>5</v>
      </c>
      <c r="S55" s="26">
        <f t="shared" si="17"/>
        <v>4</v>
      </c>
      <c r="T55" s="26">
        <f t="shared" si="17"/>
        <v>3</v>
      </c>
      <c r="U55" s="28">
        <f t="shared" si="17"/>
        <v>5</v>
      </c>
      <c r="V55" s="27">
        <f>SUM(M55:U55)</f>
        <v>39</v>
      </c>
      <c r="W55" s="29">
        <f>L55+V55</f>
        <v>81</v>
      </c>
      <c r="X55" s="11"/>
    </row>
    <row r="56" spans="1:24" ht="12.75" thickTop="1" thickBot="1" x14ac:dyDescent="0.25">
      <c r="A56" s="45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5"/>
      <c r="M56" s="19"/>
      <c r="N56" s="19"/>
      <c r="O56" s="19"/>
      <c r="P56" s="19"/>
      <c r="Q56" s="19"/>
      <c r="R56" s="19"/>
      <c r="S56" s="19"/>
      <c r="T56" s="19"/>
      <c r="U56" s="31"/>
      <c r="V56" s="15"/>
      <c r="W56" s="18"/>
    </row>
    <row r="57" spans="1:24" ht="16.5" thickTop="1" x14ac:dyDescent="0.25">
      <c r="A57" s="46" t="s">
        <v>50</v>
      </c>
      <c r="B57" s="33" t="s">
        <v>1</v>
      </c>
      <c r="C57" s="34">
        <v>1</v>
      </c>
      <c r="D57" s="34">
        <v>2</v>
      </c>
      <c r="E57" s="34">
        <v>3</v>
      </c>
      <c r="F57" s="34">
        <v>4</v>
      </c>
      <c r="G57" s="34">
        <v>5</v>
      </c>
      <c r="H57" s="34">
        <v>6</v>
      </c>
      <c r="I57" s="34">
        <v>7</v>
      </c>
      <c r="J57" s="34">
        <v>8</v>
      </c>
      <c r="K57" s="34">
        <v>9</v>
      </c>
      <c r="L57" s="35" t="s">
        <v>2</v>
      </c>
      <c r="M57" s="34">
        <v>10</v>
      </c>
      <c r="N57" s="34">
        <v>11</v>
      </c>
      <c r="O57" s="34">
        <v>12</v>
      </c>
      <c r="P57" s="34">
        <v>13</v>
      </c>
      <c r="Q57" s="34">
        <v>14</v>
      </c>
      <c r="R57" s="34">
        <v>15</v>
      </c>
      <c r="S57" s="34">
        <v>16</v>
      </c>
      <c r="T57" s="34">
        <v>17</v>
      </c>
      <c r="U57" s="34">
        <v>18</v>
      </c>
      <c r="V57" s="35" t="s">
        <v>3</v>
      </c>
      <c r="W57" s="36" t="s">
        <v>4</v>
      </c>
      <c r="X57" s="11"/>
    </row>
    <row r="58" spans="1:24" x14ac:dyDescent="0.2">
      <c r="A58" s="42" t="s">
        <v>98</v>
      </c>
      <c r="B58" s="6" t="s">
        <v>51</v>
      </c>
      <c r="C58" s="6">
        <v>6</v>
      </c>
      <c r="D58" s="6">
        <v>5</v>
      </c>
      <c r="E58" s="6">
        <v>4</v>
      </c>
      <c r="F58" s="6">
        <v>7</v>
      </c>
      <c r="G58" s="6">
        <v>4</v>
      </c>
      <c r="H58" s="6">
        <v>5</v>
      </c>
      <c r="I58" s="6">
        <v>6</v>
      </c>
      <c r="J58" s="6">
        <v>3</v>
      </c>
      <c r="K58" s="6">
        <v>6</v>
      </c>
      <c r="L58" s="15">
        <f t="shared" ref="L58:L63" si="18">SUM(C58:K58)</f>
        <v>46</v>
      </c>
      <c r="M58" s="6">
        <v>6</v>
      </c>
      <c r="N58" s="6">
        <v>3</v>
      </c>
      <c r="O58" s="6">
        <v>6</v>
      </c>
      <c r="P58" s="6">
        <v>5</v>
      </c>
      <c r="Q58" s="6">
        <v>4</v>
      </c>
      <c r="R58" s="6">
        <v>5</v>
      </c>
      <c r="S58" s="6">
        <v>5</v>
      </c>
      <c r="T58" s="6">
        <v>3</v>
      </c>
      <c r="U58" s="17">
        <v>8</v>
      </c>
      <c r="V58" s="15">
        <f>IF(U58&gt;"a",U58,SUM(M58:U58))</f>
        <v>45</v>
      </c>
      <c r="W58" s="18">
        <f>IF(V58&gt;"a",V58,L58+V58)</f>
        <v>91</v>
      </c>
      <c r="X58" s="11"/>
    </row>
    <row r="59" spans="1:24" x14ac:dyDescent="0.2">
      <c r="A59" s="42" t="s">
        <v>99</v>
      </c>
      <c r="B59" s="19" t="str">
        <f>IF(B58="","",B58)</f>
        <v>GBP</v>
      </c>
      <c r="C59" s="6">
        <v>9</v>
      </c>
      <c r="D59" s="6">
        <v>6</v>
      </c>
      <c r="E59" s="6">
        <v>5</v>
      </c>
      <c r="F59" s="6">
        <v>5</v>
      </c>
      <c r="G59" s="6">
        <v>3</v>
      </c>
      <c r="H59" s="6">
        <v>3</v>
      </c>
      <c r="I59" s="6">
        <v>5</v>
      </c>
      <c r="J59" s="6">
        <v>4</v>
      </c>
      <c r="K59" s="17">
        <v>6</v>
      </c>
      <c r="L59" s="15">
        <f t="shared" si="18"/>
        <v>46</v>
      </c>
      <c r="M59" s="6">
        <v>6</v>
      </c>
      <c r="N59" s="6">
        <v>5</v>
      </c>
      <c r="O59" s="6">
        <v>4</v>
      </c>
      <c r="P59" s="6">
        <v>6</v>
      </c>
      <c r="Q59" s="6">
        <v>5</v>
      </c>
      <c r="R59" s="6">
        <v>4</v>
      </c>
      <c r="S59" s="6">
        <v>5</v>
      </c>
      <c r="T59" s="6">
        <v>4</v>
      </c>
      <c r="U59" s="6">
        <v>6</v>
      </c>
      <c r="V59" s="15">
        <f>IF(U59&gt;"a",U59,SUM(M59:U59))</f>
        <v>45</v>
      </c>
      <c r="W59" s="18">
        <f>IF(V59&gt;"a",V59,L59+V59)</f>
        <v>91</v>
      </c>
      <c r="X59" s="11" t="s">
        <v>4</v>
      </c>
    </row>
    <row r="60" spans="1:24" ht="12" thickBot="1" x14ac:dyDescent="0.25">
      <c r="A60" s="42" t="s">
        <v>100</v>
      </c>
      <c r="B60" s="19" t="str">
        <f>B59</f>
        <v>GBP</v>
      </c>
      <c r="C60" s="6">
        <v>8</v>
      </c>
      <c r="D60" s="6">
        <v>4</v>
      </c>
      <c r="E60" s="6">
        <v>6</v>
      </c>
      <c r="F60" s="6">
        <v>6</v>
      </c>
      <c r="G60" s="6">
        <v>4</v>
      </c>
      <c r="H60" s="6">
        <v>5</v>
      </c>
      <c r="I60" s="6">
        <v>6</v>
      </c>
      <c r="J60" s="6">
        <v>3</v>
      </c>
      <c r="K60" s="6">
        <v>5</v>
      </c>
      <c r="L60" s="15">
        <f>SUM(C60:K60)</f>
        <v>47</v>
      </c>
      <c r="M60" s="6">
        <v>6</v>
      </c>
      <c r="N60" s="6">
        <v>3</v>
      </c>
      <c r="O60" s="6">
        <v>4</v>
      </c>
      <c r="P60" s="6">
        <v>7</v>
      </c>
      <c r="Q60" s="6">
        <v>5</v>
      </c>
      <c r="R60" s="6">
        <v>6</v>
      </c>
      <c r="S60" s="6">
        <v>6</v>
      </c>
      <c r="T60" s="6">
        <v>3</v>
      </c>
      <c r="U60" s="17">
        <v>6</v>
      </c>
      <c r="V60" s="15">
        <f>IF(U60&gt;"a",U60,SUM(M60:U60))</f>
        <v>46</v>
      </c>
      <c r="W60" s="18">
        <f>IF(V60&gt;"a",V60,L60+V60)</f>
        <v>93</v>
      </c>
      <c r="X60" s="20">
        <f>IF(COUNT(W58:W62)&lt;=3,"DQ",IF(COUNT(W58:W62)=4,SUM(W58:W62),SUM(W58:W62)-MAX(W58:W62)))</f>
        <v>375</v>
      </c>
    </row>
    <row r="61" spans="1:24" ht="12" thickTop="1" x14ac:dyDescent="0.2">
      <c r="A61" s="42" t="s">
        <v>101</v>
      </c>
      <c r="B61" s="19" t="str">
        <f>B60</f>
        <v>GBP</v>
      </c>
      <c r="C61" s="6">
        <v>6</v>
      </c>
      <c r="D61" s="6">
        <v>5</v>
      </c>
      <c r="E61" s="6">
        <v>6</v>
      </c>
      <c r="F61" s="6">
        <v>7</v>
      </c>
      <c r="G61" s="6">
        <v>4</v>
      </c>
      <c r="H61" s="6">
        <v>6</v>
      </c>
      <c r="I61" s="6">
        <v>5</v>
      </c>
      <c r="J61" s="6">
        <v>5</v>
      </c>
      <c r="K61" s="6">
        <v>7</v>
      </c>
      <c r="L61" s="15">
        <f>SUM(C61:K61)</f>
        <v>51</v>
      </c>
      <c r="M61" s="6">
        <v>5</v>
      </c>
      <c r="N61" s="6">
        <v>5</v>
      </c>
      <c r="O61" s="6">
        <v>7</v>
      </c>
      <c r="P61" s="6">
        <v>6</v>
      </c>
      <c r="Q61" s="6">
        <v>6</v>
      </c>
      <c r="R61" s="6">
        <v>5</v>
      </c>
      <c r="S61" s="6">
        <v>6</v>
      </c>
      <c r="T61" s="6">
        <v>3</v>
      </c>
      <c r="U61" s="17">
        <v>6</v>
      </c>
      <c r="V61" s="15">
        <f>IF(U61&gt;"a",U61,SUM(M61:U61))</f>
        <v>49</v>
      </c>
      <c r="W61" s="18">
        <f>IF(V61&gt;"a",V61,L61+V61)</f>
        <v>100</v>
      </c>
      <c r="X61" s="11"/>
    </row>
    <row r="62" spans="1:24" x14ac:dyDescent="0.2">
      <c r="A62" s="43" t="s">
        <v>102</v>
      </c>
      <c r="B62" s="21" t="str">
        <f>B61</f>
        <v>GBP</v>
      </c>
      <c r="C62" s="22">
        <v>7</v>
      </c>
      <c r="D62" s="22">
        <v>5</v>
      </c>
      <c r="E62" s="22">
        <v>8</v>
      </c>
      <c r="F62" s="22">
        <v>6</v>
      </c>
      <c r="G62" s="22">
        <v>6</v>
      </c>
      <c r="H62" s="22">
        <v>6</v>
      </c>
      <c r="I62" s="22">
        <v>6</v>
      </c>
      <c r="J62" s="22">
        <v>5</v>
      </c>
      <c r="K62" s="22">
        <v>7</v>
      </c>
      <c r="L62" s="23">
        <f t="shared" si="18"/>
        <v>56</v>
      </c>
      <c r="M62" s="22">
        <v>5</v>
      </c>
      <c r="N62" s="22">
        <v>3</v>
      </c>
      <c r="O62" s="22">
        <v>5</v>
      </c>
      <c r="P62" s="22">
        <v>6</v>
      </c>
      <c r="Q62" s="22">
        <v>6</v>
      </c>
      <c r="R62" s="22">
        <v>5</v>
      </c>
      <c r="S62" s="22">
        <v>6</v>
      </c>
      <c r="T62" s="22">
        <v>4</v>
      </c>
      <c r="U62" s="24">
        <v>9</v>
      </c>
      <c r="V62" s="23">
        <f>IF(U62&gt;"a",U62,SUM(M62:U62))</f>
        <v>49</v>
      </c>
      <c r="W62" s="25">
        <f>IF(V62&gt;"a",V62,L62+V62)</f>
        <v>105</v>
      </c>
      <c r="X62" s="11"/>
    </row>
    <row r="63" spans="1:24" ht="12" thickBot="1" x14ac:dyDescent="0.25">
      <c r="A63" s="44" t="s">
        <v>5</v>
      </c>
      <c r="B63" s="26" t="str">
        <f>B62</f>
        <v>GBP</v>
      </c>
      <c r="C63" s="26">
        <f t="shared" ref="C63:K63" si="19">MIN(C58:C62)</f>
        <v>6</v>
      </c>
      <c r="D63" s="26">
        <f t="shared" si="19"/>
        <v>4</v>
      </c>
      <c r="E63" s="26">
        <f t="shared" si="19"/>
        <v>4</v>
      </c>
      <c r="F63" s="26">
        <f t="shared" si="19"/>
        <v>5</v>
      </c>
      <c r="G63" s="26">
        <f t="shared" si="19"/>
        <v>3</v>
      </c>
      <c r="H63" s="26">
        <f t="shared" si="19"/>
        <v>3</v>
      </c>
      <c r="I63" s="26">
        <f t="shared" si="19"/>
        <v>5</v>
      </c>
      <c r="J63" s="26">
        <f t="shared" si="19"/>
        <v>3</v>
      </c>
      <c r="K63" s="26">
        <f t="shared" si="19"/>
        <v>5</v>
      </c>
      <c r="L63" s="27">
        <f t="shared" si="18"/>
        <v>38</v>
      </c>
      <c r="M63" s="26">
        <f t="shared" ref="M63:U63" si="20">MIN(M58:M62)</f>
        <v>5</v>
      </c>
      <c r="N63" s="26">
        <f t="shared" si="20"/>
        <v>3</v>
      </c>
      <c r="O63" s="26">
        <f t="shared" si="20"/>
        <v>4</v>
      </c>
      <c r="P63" s="26">
        <f t="shared" si="20"/>
        <v>5</v>
      </c>
      <c r="Q63" s="26">
        <f t="shared" si="20"/>
        <v>4</v>
      </c>
      <c r="R63" s="26">
        <f t="shared" si="20"/>
        <v>4</v>
      </c>
      <c r="S63" s="26">
        <f t="shared" si="20"/>
        <v>5</v>
      </c>
      <c r="T63" s="26">
        <f t="shared" si="20"/>
        <v>3</v>
      </c>
      <c r="U63" s="28">
        <f t="shared" si="20"/>
        <v>6</v>
      </c>
      <c r="V63" s="27">
        <f>SUM(M63:U63)</f>
        <v>39</v>
      </c>
      <c r="W63" s="29">
        <f>L63+V63</f>
        <v>77</v>
      </c>
      <c r="X63" s="11"/>
    </row>
    <row r="64" spans="1:24" ht="12.75" thickTop="1" thickBot="1" x14ac:dyDescent="0.25">
      <c r="A64" s="45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5"/>
      <c r="M64" s="19"/>
      <c r="N64" s="19"/>
      <c r="O64" s="19"/>
      <c r="P64" s="19"/>
      <c r="Q64" s="19"/>
      <c r="R64" s="19"/>
      <c r="S64" s="19"/>
      <c r="T64" s="19"/>
      <c r="U64" s="31"/>
      <c r="V64" s="15"/>
      <c r="W64" s="18"/>
    </row>
    <row r="65" spans="1:24" ht="16.5" thickTop="1" x14ac:dyDescent="0.25">
      <c r="A65" s="46" t="s">
        <v>52</v>
      </c>
      <c r="B65" s="33" t="s">
        <v>1</v>
      </c>
      <c r="C65" s="34">
        <v>1</v>
      </c>
      <c r="D65" s="34">
        <v>2</v>
      </c>
      <c r="E65" s="34">
        <v>3</v>
      </c>
      <c r="F65" s="34">
        <v>4</v>
      </c>
      <c r="G65" s="34">
        <v>5</v>
      </c>
      <c r="H65" s="34">
        <v>6</v>
      </c>
      <c r="I65" s="34">
        <v>7</v>
      </c>
      <c r="J65" s="34">
        <v>8</v>
      </c>
      <c r="K65" s="34">
        <v>9</v>
      </c>
      <c r="L65" s="35" t="s">
        <v>2</v>
      </c>
      <c r="M65" s="34">
        <v>10</v>
      </c>
      <c r="N65" s="34">
        <v>11</v>
      </c>
      <c r="O65" s="34">
        <v>12</v>
      </c>
      <c r="P65" s="34">
        <v>13</v>
      </c>
      <c r="Q65" s="34">
        <v>14</v>
      </c>
      <c r="R65" s="34">
        <v>15</v>
      </c>
      <c r="S65" s="34">
        <v>16</v>
      </c>
      <c r="T65" s="34">
        <v>17</v>
      </c>
      <c r="U65" s="34">
        <v>18</v>
      </c>
      <c r="V65" s="35" t="s">
        <v>3</v>
      </c>
      <c r="W65" s="36" t="s">
        <v>4</v>
      </c>
      <c r="X65" s="11"/>
    </row>
    <row r="66" spans="1:24" x14ac:dyDescent="0.2">
      <c r="A66" s="42" t="s">
        <v>103</v>
      </c>
      <c r="B66" s="6" t="s">
        <v>53</v>
      </c>
      <c r="C66" s="6">
        <v>5</v>
      </c>
      <c r="D66" s="6">
        <v>3</v>
      </c>
      <c r="E66" s="6">
        <v>5</v>
      </c>
      <c r="F66" s="6">
        <v>4</v>
      </c>
      <c r="G66" s="6">
        <v>5</v>
      </c>
      <c r="H66" s="6">
        <v>5</v>
      </c>
      <c r="I66" s="6">
        <v>6</v>
      </c>
      <c r="J66" s="6">
        <v>3</v>
      </c>
      <c r="K66" s="6">
        <v>6</v>
      </c>
      <c r="L66" s="15">
        <f t="shared" ref="L66:L71" si="21">SUM(C66:K66)</f>
        <v>42</v>
      </c>
      <c r="M66" s="6">
        <v>7</v>
      </c>
      <c r="N66" s="6">
        <v>4</v>
      </c>
      <c r="O66" s="6">
        <v>5</v>
      </c>
      <c r="P66" s="6">
        <v>4</v>
      </c>
      <c r="Q66" s="6">
        <v>5</v>
      </c>
      <c r="R66" s="6">
        <v>6</v>
      </c>
      <c r="S66" s="6">
        <v>5</v>
      </c>
      <c r="T66" s="6">
        <v>4</v>
      </c>
      <c r="U66" s="17">
        <v>6</v>
      </c>
      <c r="V66" s="15">
        <f>IF(U66&gt;"a",U66,SUM(M66:U66))</f>
        <v>46</v>
      </c>
      <c r="W66" s="18">
        <f>IF(V66&gt;"a",V66,L66+V66)</f>
        <v>88</v>
      </c>
      <c r="X66" s="11"/>
    </row>
    <row r="67" spans="1:24" x14ac:dyDescent="0.2">
      <c r="A67" s="42" t="s">
        <v>104</v>
      </c>
      <c r="B67" s="19" t="str">
        <f>IF(B66="","",B66)</f>
        <v>Hor</v>
      </c>
      <c r="C67" s="6">
        <v>6</v>
      </c>
      <c r="D67" s="6">
        <v>4</v>
      </c>
      <c r="E67" s="6">
        <v>7</v>
      </c>
      <c r="F67" s="6">
        <v>7</v>
      </c>
      <c r="G67" s="6">
        <v>4</v>
      </c>
      <c r="H67" s="6">
        <v>6</v>
      </c>
      <c r="I67" s="6">
        <v>6</v>
      </c>
      <c r="J67" s="6">
        <v>3</v>
      </c>
      <c r="K67" s="17">
        <v>7</v>
      </c>
      <c r="L67" s="15">
        <f t="shared" si="21"/>
        <v>50</v>
      </c>
      <c r="M67" s="6">
        <v>5</v>
      </c>
      <c r="N67" s="6">
        <v>4</v>
      </c>
      <c r="O67" s="6">
        <v>3</v>
      </c>
      <c r="P67" s="6">
        <v>5</v>
      </c>
      <c r="Q67" s="6">
        <v>4</v>
      </c>
      <c r="R67" s="6">
        <v>7</v>
      </c>
      <c r="S67" s="6">
        <v>6</v>
      </c>
      <c r="T67" s="6">
        <v>3</v>
      </c>
      <c r="U67" s="6">
        <v>6</v>
      </c>
      <c r="V67" s="15">
        <f>IF(U67&gt;"a",U67,SUM(M67:U67))</f>
        <v>43</v>
      </c>
      <c r="W67" s="18">
        <f>IF(V67&gt;"a",V67,L67+V67)</f>
        <v>93</v>
      </c>
      <c r="X67" s="11" t="s">
        <v>4</v>
      </c>
    </row>
    <row r="68" spans="1:24" ht="12" thickBot="1" x14ac:dyDescent="0.25">
      <c r="A68" s="42" t="s">
        <v>105</v>
      </c>
      <c r="B68" s="19" t="str">
        <f>B67</f>
        <v>Hor</v>
      </c>
      <c r="C68" s="6">
        <v>6</v>
      </c>
      <c r="D68" s="6">
        <v>4</v>
      </c>
      <c r="E68" s="6">
        <v>6</v>
      </c>
      <c r="F68" s="6">
        <v>4</v>
      </c>
      <c r="G68" s="6">
        <v>4</v>
      </c>
      <c r="H68" s="6">
        <v>5</v>
      </c>
      <c r="I68" s="6">
        <v>5</v>
      </c>
      <c r="J68" s="6">
        <v>3</v>
      </c>
      <c r="K68" s="6">
        <v>6</v>
      </c>
      <c r="L68" s="15">
        <f t="shared" si="21"/>
        <v>43</v>
      </c>
      <c r="M68" s="6">
        <v>5</v>
      </c>
      <c r="N68" s="6">
        <v>4</v>
      </c>
      <c r="O68" s="6">
        <v>5</v>
      </c>
      <c r="P68" s="6">
        <v>6</v>
      </c>
      <c r="Q68" s="6">
        <v>4</v>
      </c>
      <c r="R68" s="6">
        <v>5</v>
      </c>
      <c r="S68" s="6">
        <v>4</v>
      </c>
      <c r="T68" s="6">
        <v>4</v>
      </c>
      <c r="U68" s="17">
        <v>6</v>
      </c>
      <c r="V68" s="15">
        <f>IF(U68&gt;"a",U68,SUM(M68:U68))</f>
        <v>43</v>
      </c>
      <c r="W68" s="18">
        <f>IF(V68&gt;"a",V68,L68+V68)</f>
        <v>86</v>
      </c>
      <c r="X68" s="20">
        <f>IF(COUNT(W66:W70)&lt;=3,"DQ",IF(COUNT(W66:W70)=4,SUM(W66:W70),SUM(W66:W70)-MAX(W66:W70)))</f>
        <v>362</v>
      </c>
    </row>
    <row r="69" spans="1:24" ht="12" thickTop="1" x14ac:dyDescent="0.2">
      <c r="A69" s="42" t="s">
        <v>106</v>
      </c>
      <c r="B69" s="19" t="str">
        <f>B68</f>
        <v>Hor</v>
      </c>
      <c r="C69" s="6">
        <v>7</v>
      </c>
      <c r="D69" s="6">
        <v>4</v>
      </c>
      <c r="E69" s="6">
        <v>6</v>
      </c>
      <c r="F69" s="6">
        <v>6</v>
      </c>
      <c r="G69" s="6">
        <v>4</v>
      </c>
      <c r="H69" s="6">
        <v>8</v>
      </c>
      <c r="I69" s="6">
        <v>5</v>
      </c>
      <c r="J69" s="6">
        <v>4</v>
      </c>
      <c r="K69" s="6">
        <v>7</v>
      </c>
      <c r="L69" s="15">
        <f t="shared" si="21"/>
        <v>51</v>
      </c>
      <c r="M69" s="6">
        <v>5</v>
      </c>
      <c r="N69" s="6">
        <v>3</v>
      </c>
      <c r="O69" s="6">
        <v>4</v>
      </c>
      <c r="P69" s="6">
        <v>5</v>
      </c>
      <c r="Q69" s="6">
        <v>6</v>
      </c>
      <c r="R69" s="6">
        <v>5</v>
      </c>
      <c r="S69" s="6">
        <v>6</v>
      </c>
      <c r="T69" s="6">
        <v>4</v>
      </c>
      <c r="U69" s="17">
        <v>6</v>
      </c>
      <c r="V69" s="15">
        <f>IF(U69&gt;"a",U69,SUM(M69:U69))</f>
        <v>44</v>
      </c>
      <c r="W69" s="18">
        <f>IF(V69&gt;"a",V69,L69+V69)</f>
        <v>95</v>
      </c>
      <c r="X69" s="11"/>
    </row>
    <row r="70" spans="1:24" x14ac:dyDescent="0.2">
      <c r="A70" s="43" t="s">
        <v>107</v>
      </c>
      <c r="B70" s="21" t="str">
        <f>B69</f>
        <v>Hor</v>
      </c>
      <c r="C70" s="22">
        <v>6</v>
      </c>
      <c r="D70" s="22">
        <v>5</v>
      </c>
      <c r="E70" s="22">
        <v>6</v>
      </c>
      <c r="F70" s="22">
        <v>6</v>
      </c>
      <c r="G70" s="22">
        <v>4</v>
      </c>
      <c r="H70" s="22">
        <v>10</v>
      </c>
      <c r="I70" s="22">
        <v>7</v>
      </c>
      <c r="J70" s="22">
        <v>4</v>
      </c>
      <c r="K70" s="22">
        <v>7</v>
      </c>
      <c r="L70" s="23">
        <f t="shared" si="21"/>
        <v>55</v>
      </c>
      <c r="M70" s="22">
        <v>7</v>
      </c>
      <c r="N70" s="22">
        <v>5</v>
      </c>
      <c r="O70" s="22">
        <v>6</v>
      </c>
      <c r="P70" s="22">
        <v>6</v>
      </c>
      <c r="Q70" s="22">
        <v>7</v>
      </c>
      <c r="R70" s="22">
        <v>5</v>
      </c>
      <c r="S70" s="22">
        <v>5</v>
      </c>
      <c r="T70" s="22">
        <v>2</v>
      </c>
      <c r="U70" s="24">
        <v>9</v>
      </c>
      <c r="V70" s="23">
        <f>IF(U70&gt;"a",U70,SUM(M70:U70))</f>
        <v>52</v>
      </c>
      <c r="W70" s="25">
        <f>IF(V70&gt;"a",V70,L70+V70)</f>
        <v>107</v>
      </c>
      <c r="X70" s="11"/>
    </row>
    <row r="71" spans="1:24" ht="12" thickBot="1" x14ac:dyDescent="0.25">
      <c r="A71" s="44" t="s">
        <v>5</v>
      </c>
      <c r="B71" s="26" t="str">
        <f>B70</f>
        <v>Hor</v>
      </c>
      <c r="C71" s="26">
        <f t="shared" ref="C71:K71" si="22">MIN(C66:C70)</f>
        <v>5</v>
      </c>
      <c r="D71" s="26">
        <f t="shared" si="22"/>
        <v>3</v>
      </c>
      <c r="E71" s="26">
        <f t="shared" si="22"/>
        <v>5</v>
      </c>
      <c r="F71" s="26">
        <f t="shared" si="22"/>
        <v>4</v>
      </c>
      <c r="G71" s="26">
        <f t="shared" si="22"/>
        <v>4</v>
      </c>
      <c r="H71" s="26">
        <f t="shared" si="22"/>
        <v>5</v>
      </c>
      <c r="I71" s="26">
        <f t="shared" si="22"/>
        <v>5</v>
      </c>
      <c r="J71" s="26">
        <f t="shared" si="22"/>
        <v>3</v>
      </c>
      <c r="K71" s="26">
        <f t="shared" si="22"/>
        <v>6</v>
      </c>
      <c r="L71" s="27">
        <f t="shared" si="21"/>
        <v>40</v>
      </c>
      <c r="M71" s="26">
        <f t="shared" ref="M71:U71" si="23">MIN(M66:M70)</f>
        <v>5</v>
      </c>
      <c r="N71" s="26">
        <f t="shared" si="23"/>
        <v>3</v>
      </c>
      <c r="O71" s="26">
        <f t="shared" si="23"/>
        <v>3</v>
      </c>
      <c r="P71" s="26">
        <f t="shared" si="23"/>
        <v>4</v>
      </c>
      <c r="Q71" s="26">
        <f t="shared" si="23"/>
        <v>4</v>
      </c>
      <c r="R71" s="26">
        <f t="shared" si="23"/>
        <v>5</v>
      </c>
      <c r="S71" s="26">
        <f t="shared" si="23"/>
        <v>4</v>
      </c>
      <c r="T71" s="26">
        <f t="shared" si="23"/>
        <v>2</v>
      </c>
      <c r="U71" s="28">
        <f t="shared" si="23"/>
        <v>6</v>
      </c>
      <c r="V71" s="27">
        <f>SUM(M71:U71)</f>
        <v>36</v>
      </c>
      <c r="W71" s="29">
        <f>L71+V71</f>
        <v>76</v>
      </c>
      <c r="X71" s="11"/>
    </row>
    <row r="72" spans="1:24" ht="12.75" thickTop="1" thickBot="1" x14ac:dyDescent="0.25">
      <c r="A72" s="45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5"/>
      <c r="M72" s="19"/>
      <c r="N72" s="19"/>
      <c r="O72" s="19"/>
      <c r="P72" s="19"/>
      <c r="Q72" s="19"/>
      <c r="R72" s="19"/>
      <c r="S72" s="19"/>
      <c r="T72" s="19"/>
      <c r="U72" s="31"/>
      <c r="V72" s="15"/>
      <c r="W72" s="18"/>
    </row>
    <row r="73" spans="1:24" ht="16.5" thickTop="1" x14ac:dyDescent="0.25">
      <c r="A73" s="46" t="s">
        <v>54</v>
      </c>
      <c r="B73" s="33" t="s">
        <v>1</v>
      </c>
      <c r="C73" s="34">
        <v>1</v>
      </c>
      <c r="D73" s="34">
        <v>2</v>
      </c>
      <c r="E73" s="34">
        <v>3</v>
      </c>
      <c r="F73" s="34">
        <v>4</v>
      </c>
      <c r="G73" s="34">
        <v>5</v>
      </c>
      <c r="H73" s="34">
        <v>6</v>
      </c>
      <c r="I73" s="34">
        <v>7</v>
      </c>
      <c r="J73" s="34">
        <v>8</v>
      </c>
      <c r="K73" s="34">
        <v>9</v>
      </c>
      <c r="L73" s="35" t="s">
        <v>2</v>
      </c>
      <c r="M73" s="34">
        <v>10</v>
      </c>
      <c r="N73" s="34">
        <v>11</v>
      </c>
      <c r="O73" s="34">
        <v>12</v>
      </c>
      <c r="P73" s="34">
        <v>13</v>
      </c>
      <c r="Q73" s="34">
        <v>14</v>
      </c>
      <c r="R73" s="34">
        <v>15</v>
      </c>
      <c r="S73" s="34">
        <v>16</v>
      </c>
      <c r="T73" s="34">
        <v>17</v>
      </c>
      <c r="U73" s="34">
        <v>18</v>
      </c>
      <c r="V73" s="35" t="s">
        <v>3</v>
      </c>
      <c r="W73" s="36" t="s">
        <v>4</v>
      </c>
      <c r="X73" s="11"/>
    </row>
    <row r="74" spans="1:24" x14ac:dyDescent="0.2">
      <c r="A74" s="42" t="s">
        <v>108</v>
      </c>
      <c r="B74" s="6" t="s">
        <v>55</v>
      </c>
      <c r="C74" s="6">
        <v>5</v>
      </c>
      <c r="D74" s="6">
        <v>4</v>
      </c>
      <c r="E74" s="6">
        <v>5</v>
      </c>
      <c r="F74" s="6">
        <v>5</v>
      </c>
      <c r="G74" s="6">
        <v>4</v>
      </c>
      <c r="H74" s="6">
        <v>5</v>
      </c>
      <c r="I74" s="6">
        <v>4</v>
      </c>
      <c r="J74" s="6">
        <v>4</v>
      </c>
      <c r="K74" s="6">
        <v>7</v>
      </c>
      <c r="L74" s="15">
        <f t="shared" ref="L74:L79" si="24">SUM(C74:K74)</f>
        <v>43</v>
      </c>
      <c r="M74" s="6">
        <v>6</v>
      </c>
      <c r="N74" s="6">
        <v>5</v>
      </c>
      <c r="O74" s="6">
        <v>3</v>
      </c>
      <c r="P74" s="6">
        <v>4</v>
      </c>
      <c r="Q74" s="6">
        <v>5</v>
      </c>
      <c r="R74" s="6">
        <v>6</v>
      </c>
      <c r="S74" s="6">
        <v>5</v>
      </c>
      <c r="T74" s="6">
        <v>3</v>
      </c>
      <c r="U74" s="17">
        <v>5</v>
      </c>
      <c r="V74" s="15">
        <f>IF(U74&gt;"a",U74,SUM(M74:U74))</f>
        <v>42</v>
      </c>
      <c r="W74" s="18">
        <f>IF(V74&gt;"a",V74,L74+V74)</f>
        <v>85</v>
      </c>
      <c r="X74" s="11"/>
    </row>
    <row r="75" spans="1:24" x14ac:dyDescent="0.2">
      <c r="A75" s="42" t="s">
        <v>109</v>
      </c>
      <c r="B75" s="19" t="str">
        <f>IF(B74="","",B74)</f>
        <v>Kim</v>
      </c>
      <c r="C75" s="6">
        <v>6</v>
      </c>
      <c r="D75" s="6">
        <v>5</v>
      </c>
      <c r="E75" s="6">
        <v>6</v>
      </c>
      <c r="F75" s="6">
        <v>5</v>
      </c>
      <c r="G75" s="6">
        <v>4</v>
      </c>
      <c r="H75" s="6">
        <v>5</v>
      </c>
      <c r="I75" s="6">
        <v>6</v>
      </c>
      <c r="J75" s="6">
        <v>4</v>
      </c>
      <c r="K75" s="17">
        <v>6</v>
      </c>
      <c r="L75" s="15">
        <f t="shared" si="24"/>
        <v>47</v>
      </c>
      <c r="M75" s="6">
        <v>7</v>
      </c>
      <c r="N75" s="6">
        <v>5</v>
      </c>
      <c r="O75" s="6">
        <v>7</v>
      </c>
      <c r="P75" s="6">
        <v>7</v>
      </c>
      <c r="Q75" s="6">
        <v>6</v>
      </c>
      <c r="R75" s="6">
        <v>6</v>
      </c>
      <c r="S75" s="6">
        <v>7</v>
      </c>
      <c r="T75" s="6">
        <v>4</v>
      </c>
      <c r="U75" s="6">
        <v>9</v>
      </c>
      <c r="V75" s="15">
        <f>IF(U75&gt;"a",U75,SUM(M75:U75))</f>
        <v>58</v>
      </c>
      <c r="W75" s="18">
        <f>IF(V75&gt;"a",V75,L75+V75)</f>
        <v>105</v>
      </c>
      <c r="X75" s="11" t="s">
        <v>4</v>
      </c>
    </row>
    <row r="76" spans="1:24" ht="12" thickBot="1" x14ac:dyDescent="0.25">
      <c r="A76" s="42" t="s">
        <v>110</v>
      </c>
      <c r="B76" s="19" t="str">
        <f>B75</f>
        <v>Kim</v>
      </c>
      <c r="C76" s="6">
        <v>6</v>
      </c>
      <c r="D76" s="6">
        <v>7</v>
      </c>
      <c r="E76" s="6">
        <v>6</v>
      </c>
      <c r="F76" s="6">
        <v>7</v>
      </c>
      <c r="G76" s="6">
        <v>5</v>
      </c>
      <c r="H76" s="6">
        <v>6</v>
      </c>
      <c r="I76" s="6">
        <v>5</v>
      </c>
      <c r="J76" s="6">
        <v>6</v>
      </c>
      <c r="K76" s="6">
        <v>10</v>
      </c>
      <c r="L76" s="15">
        <f t="shared" si="24"/>
        <v>58</v>
      </c>
      <c r="M76" s="6">
        <v>9</v>
      </c>
      <c r="N76" s="6">
        <v>5</v>
      </c>
      <c r="O76" s="6">
        <v>7</v>
      </c>
      <c r="P76" s="6">
        <v>7</v>
      </c>
      <c r="Q76" s="6">
        <v>6</v>
      </c>
      <c r="R76" s="6">
        <v>6</v>
      </c>
      <c r="S76" s="6">
        <v>5</v>
      </c>
      <c r="T76" s="6">
        <v>3</v>
      </c>
      <c r="U76" s="17">
        <v>9</v>
      </c>
      <c r="V76" s="15">
        <f>IF(U76&gt;"a",U76,SUM(M76:U76))</f>
        <v>57</v>
      </c>
      <c r="W76" s="18">
        <f>IF(V76&gt;"a",V76,L76+V76)</f>
        <v>115</v>
      </c>
      <c r="X76" s="20">
        <f>IF(COUNT(W74:W78)&lt;=3,"DQ",IF(COUNT(W74:W78)=4,SUM(W74:W78),SUM(W74:W78)-MAX(W74:W78)))</f>
        <v>422</v>
      </c>
    </row>
    <row r="77" spans="1:24" ht="12" thickTop="1" x14ac:dyDescent="0.2">
      <c r="A77" s="42" t="s">
        <v>111</v>
      </c>
      <c r="B77" s="19" t="str">
        <f>B76</f>
        <v>Kim</v>
      </c>
      <c r="C77" s="6">
        <v>7</v>
      </c>
      <c r="D77" s="6">
        <v>5</v>
      </c>
      <c r="E77" s="6">
        <v>5</v>
      </c>
      <c r="F77" s="6">
        <v>4</v>
      </c>
      <c r="G77" s="6">
        <v>6</v>
      </c>
      <c r="H77" s="6">
        <v>6</v>
      </c>
      <c r="I77" s="6">
        <v>12</v>
      </c>
      <c r="J77" s="6">
        <v>7</v>
      </c>
      <c r="K77" s="6">
        <v>8</v>
      </c>
      <c r="L77" s="15">
        <f t="shared" si="24"/>
        <v>60</v>
      </c>
      <c r="M77" s="6">
        <v>7</v>
      </c>
      <c r="N77" s="6">
        <v>5</v>
      </c>
      <c r="O77" s="6">
        <v>7</v>
      </c>
      <c r="P77" s="6">
        <v>7</v>
      </c>
      <c r="Q77" s="6">
        <v>5</v>
      </c>
      <c r="R77" s="6">
        <v>7</v>
      </c>
      <c r="S77" s="6">
        <v>8</v>
      </c>
      <c r="T77" s="6">
        <v>4</v>
      </c>
      <c r="U77" s="17">
        <v>7</v>
      </c>
      <c r="V77" s="15">
        <f>IF(U77&gt;"a",U77,SUM(M77:U77))</f>
        <v>57</v>
      </c>
      <c r="W77" s="18">
        <f>IF(V77&gt;"a",V77,L77+V77)</f>
        <v>117</v>
      </c>
      <c r="X77" s="11"/>
    </row>
    <row r="78" spans="1:24" x14ac:dyDescent="0.2">
      <c r="A78" s="43" t="s">
        <v>112</v>
      </c>
      <c r="B78" s="21" t="str">
        <f>B77</f>
        <v>Kim</v>
      </c>
      <c r="C78" s="22">
        <v>7</v>
      </c>
      <c r="D78" s="22">
        <v>5</v>
      </c>
      <c r="E78" s="22">
        <v>5</v>
      </c>
      <c r="F78" s="22">
        <v>7</v>
      </c>
      <c r="G78" s="22">
        <v>5</v>
      </c>
      <c r="H78" s="22">
        <v>6</v>
      </c>
      <c r="I78" s="22">
        <v>8</v>
      </c>
      <c r="J78" s="22">
        <v>4</v>
      </c>
      <c r="K78" s="22">
        <v>9</v>
      </c>
      <c r="L78" s="23">
        <f t="shared" si="24"/>
        <v>56</v>
      </c>
      <c r="M78" s="22">
        <v>9</v>
      </c>
      <c r="N78" s="22">
        <v>4</v>
      </c>
      <c r="O78" s="22">
        <v>7</v>
      </c>
      <c r="P78" s="22">
        <v>8</v>
      </c>
      <c r="Q78" s="22">
        <v>6</v>
      </c>
      <c r="R78" s="22">
        <v>5</v>
      </c>
      <c r="S78" s="22">
        <v>5</v>
      </c>
      <c r="T78" s="22">
        <v>5</v>
      </c>
      <c r="U78" s="24">
        <v>12</v>
      </c>
      <c r="V78" s="23">
        <f>IF(U78&gt;"a",U78,SUM(M78:U78))</f>
        <v>61</v>
      </c>
      <c r="W78" s="25">
        <f>IF(V78&gt;"a",V78,L78+V78)</f>
        <v>117</v>
      </c>
      <c r="X78" s="11"/>
    </row>
    <row r="79" spans="1:24" ht="12" thickBot="1" x14ac:dyDescent="0.25">
      <c r="A79" s="44" t="s">
        <v>5</v>
      </c>
      <c r="B79" s="26" t="str">
        <f>B78</f>
        <v>Kim</v>
      </c>
      <c r="C79" s="26">
        <f t="shared" ref="C79:K79" si="25">MIN(C74:C78)</f>
        <v>5</v>
      </c>
      <c r="D79" s="26">
        <f t="shared" si="25"/>
        <v>4</v>
      </c>
      <c r="E79" s="26">
        <f t="shared" si="25"/>
        <v>5</v>
      </c>
      <c r="F79" s="26">
        <f t="shared" si="25"/>
        <v>4</v>
      </c>
      <c r="G79" s="26">
        <f t="shared" si="25"/>
        <v>4</v>
      </c>
      <c r="H79" s="26">
        <f t="shared" si="25"/>
        <v>5</v>
      </c>
      <c r="I79" s="26">
        <f t="shared" si="25"/>
        <v>4</v>
      </c>
      <c r="J79" s="26">
        <f t="shared" si="25"/>
        <v>4</v>
      </c>
      <c r="K79" s="26">
        <f t="shared" si="25"/>
        <v>6</v>
      </c>
      <c r="L79" s="27">
        <f t="shared" si="24"/>
        <v>41</v>
      </c>
      <c r="M79" s="26">
        <f t="shared" ref="M79:U79" si="26">MIN(M74:M78)</f>
        <v>6</v>
      </c>
      <c r="N79" s="26">
        <f t="shared" si="26"/>
        <v>4</v>
      </c>
      <c r="O79" s="26">
        <f t="shared" si="26"/>
        <v>3</v>
      </c>
      <c r="P79" s="26">
        <f t="shared" si="26"/>
        <v>4</v>
      </c>
      <c r="Q79" s="26">
        <f t="shared" si="26"/>
        <v>5</v>
      </c>
      <c r="R79" s="26">
        <f t="shared" si="26"/>
        <v>5</v>
      </c>
      <c r="S79" s="26">
        <f t="shared" si="26"/>
        <v>5</v>
      </c>
      <c r="T79" s="26">
        <f t="shared" si="26"/>
        <v>3</v>
      </c>
      <c r="U79" s="28">
        <f t="shared" si="26"/>
        <v>5</v>
      </c>
      <c r="V79" s="27">
        <f>SUM(M79:U79)</f>
        <v>40</v>
      </c>
      <c r="W79" s="29">
        <f>L79+V79</f>
        <v>81</v>
      </c>
      <c r="X79" s="11"/>
    </row>
    <row r="80" spans="1:24" ht="12.75" thickTop="1" thickBot="1" x14ac:dyDescent="0.25">
      <c r="A80" s="45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5"/>
      <c r="M80" s="19"/>
      <c r="N80" s="19"/>
      <c r="O80" s="19"/>
      <c r="P80" s="19"/>
      <c r="Q80" s="19"/>
      <c r="R80" s="19"/>
      <c r="S80" s="19"/>
      <c r="T80" s="19"/>
      <c r="U80" s="31"/>
      <c r="V80" s="15"/>
      <c r="W80" s="18"/>
    </row>
    <row r="81" spans="1:24" ht="16.5" thickTop="1" x14ac:dyDescent="0.25">
      <c r="A81" s="46" t="s">
        <v>33</v>
      </c>
      <c r="B81" s="33" t="s">
        <v>1</v>
      </c>
      <c r="C81" s="34">
        <v>1</v>
      </c>
      <c r="D81" s="34">
        <v>2</v>
      </c>
      <c r="E81" s="34">
        <v>3</v>
      </c>
      <c r="F81" s="34">
        <v>4</v>
      </c>
      <c r="G81" s="34">
        <v>5</v>
      </c>
      <c r="H81" s="34">
        <v>6</v>
      </c>
      <c r="I81" s="34">
        <v>7</v>
      </c>
      <c r="J81" s="34">
        <v>8</v>
      </c>
      <c r="K81" s="34">
        <v>9</v>
      </c>
      <c r="L81" s="35" t="s">
        <v>2</v>
      </c>
      <c r="M81" s="34">
        <v>10</v>
      </c>
      <c r="N81" s="34">
        <v>11</v>
      </c>
      <c r="O81" s="34">
        <v>12</v>
      </c>
      <c r="P81" s="34">
        <v>13</v>
      </c>
      <c r="Q81" s="34">
        <v>14</v>
      </c>
      <c r="R81" s="34">
        <v>15</v>
      </c>
      <c r="S81" s="34">
        <v>16</v>
      </c>
      <c r="T81" s="34">
        <v>17</v>
      </c>
      <c r="U81" s="34">
        <v>18</v>
      </c>
      <c r="V81" s="35" t="s">
        <v>3</v>
      </c>
      <c r="W81" s="36" t="s">
        <v>4</v>
      </c>
      <c r="X81" s="11"/>
    </row>
    <row r="82" spans="1:24" x14ac:dyDescent="0.2">
      <c r="A82" s="42" t="s">
        <v>113</v>
      </c>
      <c r="B82" s="6" t="s">
        <v>37</v>
      </c>
      <c r="C82" s="6">
        <v>6</v>
      </c>
      <c r="D82" s="6">
        <v>4</v>
      </c>
      <c r="E82" s="6">
        <v>6</v>
      </c>
      <c r="F82" s="6">
        <v>5</v>
      </c>
      <c r="G82" s="6">
        <v>3</v>
      </c>
      <c r="H82" s="6">
        <v>5</v>
      </c>
      <c r="I82" s="6">
        <v>4</v>
      </c>
      <c r="J82" s="6">
        <v>4</v>
      </c>
      <c r="K82" s="6">
        <v>7</v>
      </c>
      <c r="L82" s="15">
        <f t="shared" ref="L82:L87" si="27">SUM(C82:K82)</f>
        <v>44</v>
      </c>
      <c r="M82" s="6">
        <v>6</v>
      </c>
      <c r="N82" s="6">
        <v>4</v>
      </c>
      <c r="O82" s="6">
        <v>4</v>
      </c>
      <c r="P82" s="6">
        <v>4</v>
      </c>
      <c r="Q82" s="6">
        <v>4</v>
      </c>
      <c r="R82" s="6">
        <v>5</v>
      </c>
      <c r="S82" s="6">
        <v>5</v>
      </c>
      <c r="T82" s="6">
        <v>3</v>
      </c>
      <c r="U82" s="17">
        <v>6</v>
      </c>
      <c r="V82" s="15">
        <f>IF(U82&gt;"a",U82,SUM(M82:U82))</f>
        <v>41</v>
      </c>
      <c r="W82" s="18">
        <f>IF(V82&gt;"a",V82,L82+V82)</f>
        <v>85</v>
      </c>
      <c r="X82" s="11"/>
    </row>
    <row r="83" spans="1:24" x14ac:dyDescent="0.2">
      <c r="A83" s="42" t="s">
        <v>114</v>
      </c>
      <c r="B83" s="19" t="str">
        <f>IF(B82="","",B82)</f>
        <v>Mar</v>
      </c>
      <c r="C83" s="6">
        <v>7</v>
      </c>
      <c r="D83" s="6">
        <v>4</v>
      </c>
      <c r="E83" s="6">
        <v>5</v>
      </c>
      <c r="F83" s="6">
        <v>6</v>
      </c>
      <c r="G83" s="6">
        <v>5</v>
      </c>
      <c r="H83" s="6">
        <v>6</v>
      </c>
      <c r="I83" s="6">
        <v>5</v>
      </c>
      <c r="J83" s="6">
        <v>4</v>
      </c>
      <c r="K83" s="17">
        <v>10</v>
      </c>
      <c r="L83" s="15">
        <f t="shared" si="27"/>
        <v>52</v>
      </c>
      <c r="M83" s="6">
        <v>6</v>
      </c>
      <c r="N83" s="6">
        <v>4</v>
      </c>
      <c r="O83" s="6">
        <v>6</v>
      </c>
      <c r="P83" s="6">
        <v>5</v>
      </c>
      <c r="Q83" s="6">
        <v>6</v>
      </c>
      <c r="R83" s="6">
        <v>5</v>
      </c>
      <c r="S83" s="6">
        <v>3</v>
      </c>
      <c r="T83" s="6">
        <v>3</v>
      </c>
      <c r="U83" s="6">
        <v>6</v>
      </c>
      <c r="V83" s="15">
        <f>IF(U83&gt;"a",U83,SUM(M83:U83))</f>
        <v>44</v>
      </c>
      <c r="W83" s="18">
        <f>IF(V83&gt;"a",V83,L83+V83)</f>
        <v>96</v>
      </c>
      <c r="X83" s="11" t="s">
        <v>4</v>
      </c>
    </row>
    <row r="84" spans="1:24" ht="12" thickBot="1" x14ac:dyDescent="0.25">
      <c r="A84" s="42" t="s">
        <v>115</v>
      </c>
      <c r="B84" s="19" t="str">
        <f>B83</f>
        <v>Mar</v>
      </c>
      <c r="C84" s="6">
        <v>7</v>
      </c>
      <c r="D84" s="6">
        <v>5</v>
      </c>
      <c r="E84" s="6">
        <v>5</v>
      </c>
      <c r="F84" s="6">
        <v>5</v>
      </c>
      <c r="G84" s="6">
        <v>4</v>
      </c>
      <c r="H84" s="6">
        <v>5</v>
      </c>
      <c r="I84" s="6">
        <v>8</v>
      </c>
      <c r="J84" s="6">
        <v>4</v>
      </c>
      <c r="K84" s="6">
        <v>7</v>
      </c>
      <c r="L84" s="15">
        <f t="shared" si="27"/>
        <v>50</v>
      </c>
      <c r="M84" s="6">
        <v>8</v>
      </c>
      <c r="N84" s="6">
        <v>4</v>
      </c>
      <c r="O84" s="6">
        <v>5</v>
      </c>
      <c r="P84" s="6">
        <v>6</v>
      </c>
      <c r="Q84" s="6">
        <v>5</v>
      </c>
      <c r="R84" s="6">
        <v>6</v>
      </c>
      <c r="S84" s="6">
        <v>6</v>
      </c>
      <c r="T84" s="6">
        <v>4</v>
      </c>
      <c r="U84" s="17">
        <v>8</v>
      </c>
      <c r="V84" s="15">
        <f>IF(U84&gt;"a",U84,SUM(M84:U84))</f>
        <v>52</v>
      </c>
      <c r="W84" s="18">
        <f>IF(V84&gt;"a",V84,L84+V84)</f>
        <v>102</v>
      </c>
      <c r="X84" s="20">
        <f>IF(COUNT(W82:W86)&lt;=3,"DQ",IF(COUNT(W82:W86)=4,SUM(W82:W86),SUM(W82:W86)-MAX(W82:W86)))</f>
        <v>377</v>
      </c>
    </row>
    <row r="85" spans="1:24" ht="12" thickTop="1" x14ac:dyDescent="0.2">
      <c r="A85" s="42" t="s">
        <v>116</v>
      </c>
      <c r="B85" s="19" t="str">
        <f>B84</f>
        <v>Mar</v>
      </c>
      <c r="C85" s="6">
        <v>5</v>
      </c>
      <c r="D85" s="6">
        <v>5</v>
      </c>
      <c r="E85" s="6">
        <v>6</v>
      </c>
      <c r="F85" s="6">
        <v>6</v>
      </c>
      <c r="G85" s="6">
        <v>4</v>
      </c>
      <c r="H85" s="6">
        <v>5</v>
      </c>
      <c r="I85" s="6">
        <v>5</v>
      </c>
      <c r="J85" s="6">
        <v>5</v>
      </c>
      <c r="K85" s="6">
        <v>7</v>
      </c>
      <c r="L85" s="15">
        <f t="shared" si="27"/>
        <v>48</v>
      </c>
      <c r="M85" s="6">
        <v>7</v>
      </c>
      <c r="N85" s="6">
        <v>5</v>
      </c>
      <c r="O85" s="6">
        <v>4</v>
      </c>
      <c r="P85" s="6">
        <v>6</v>
      </c>
      <c r="Q85" s="6">
        <v>5</v>
      </c>
      <c r="R85" s="6">
        <v>5</v>
      </c>
      <c r="S85" s="6">
        <v>5</v>
      </c>
      <c r="T85" s="6">
        <v>3</v>
      </c>
      <c r="U85" s="17">
        <v>6</v>
      </c>
      <c r="V85" s="15">
        <f>IF(U85&gt;"a",U85,SUM(M85:U85))</f>
        <v>46</v>
      </c>
      <c r="W85" s="18">
        <f>IF(V85&gt;"a",V85,L85+V85)</f>
        <v>94</v>
      </c>
      <c r="X85" s="11"/>
    </row>
    <row r="86" spans="1:24" x14ac:dyDescent="0.2">
      <c r="A86" s="43" t="s">
        <v>117</v>
      </c>
      <c r="B86" s="21" t="str">
        <f>B85</f>
        <v>Mar</v>
      </c>
      <c r="C86" s="22">
        <v>7</v>
      </c>
      <c r="D86" s="22">
        <v>6</v>
      </c>
      <c r="E86" s="22">
        <v>6</v>
      </c>
      <c r="F86" s="22">
        <v>6</v>
      </c>
      <c r="G86" s="22">
        <v>5</v>
      </c>
      <c r="H86" s="22">
        <v>8</v>
      </c>
      <c r="I86" s="22">
        <v>7</v>
      </c>
      <c r="J86" s="22">
        <v>4</v>
      </c>
      <c r="K86" s="22">
        <v>8</v>
      </c>
      <c r="L86" s="23">
        <f t="shared" si="27"/>
        <v>57</v>
      </c>
      <c r="M86" s="22">
        <v>7</v>
      </c>
      <c r="N86" s="22">
        <v>4</v>
      </c>
      <c r="O86" s="22">
        <v>5</v>
      </c>
      <c r="P86" s="22">
        <v>5</v>
      </c>
      <c r="Q86" s="22">
        <v>5</v>
      </c>
      <c r="R86" s="22">
        <v>5</v>
      </c>
      <c r="S86" s="22">
        <v>7</v>
      </c>
      <c r="T86" s="22">
        <v>4</v>
      </c>
      <c r="U86" s="24">
        <v>6</v>
      </c>
      <c r="V86" s="23">
        <f>IF(U86&gt;"a",U86,SUM(M86:U86))</f>
        <v>48</v>
      </c>
      <c r="W86" s="25">
        <f>IF(V86&gt;"a",V86,L86+V86)</f>
        <v>105</v>
      </c>
      <c r="X86" s="11"/>
    </row>
    <row r="87" spans="1:24" ht="12" thickBot="1" x14ac:dyDescent="0.25">
      <c r="A87" s="44" t="s">
        <v>5</v>
      </c>
      <c r="B87" s="26" t="str">
        <f>B86</f>
        <v>Mar</v>
      </c>
      <c r="C87" s="26">
        <f t="shared" ref="C87:K87" si="28">MIN(C82:C86)</f>
        <v>5</v>
      </c>
      <c r="D87" s="26">
        <f t="shared" si="28"/>
        <v>4</v>
      </c>
      <c r="E87" s="26">
        <f t="shared" si="28"/>
        <v>5</v>
      </c>
      <c r="F87" s="26">
        <f t="shared" si="28"/>
        <v>5</v>
      </c>
      <c r="G87" s="26">
        <f t="shared" si="28"/>
        <v>3</v>
      </c>
      <c r="H87" s="26">
        <f t="shared" si="28"/>
        <v>5</v>
      </c>
      <c r="I87" s="26">
        <f t="shared" si="28"/>
        <v>4</v>
      </c>
      <c r="J87" s="26">
        <f t="shared" si="28"/>
        <v>4</v>
      </c>
      <c r="K87" s="26">
        <f t="shared" si="28"/>
        <v>7</v>
      </c>
      <c r="L87" s="27">
        <f t="shared" si="27"/>
        <v>42</v>
      </c>
      <c r="M87" s="26">
        <f t="shared" ref="M87:U87" si="29">MIN(M82:M86)</f>
        <v>6</v>
      </c>
      <c r="N87" s="26">
        <f t="shared" si="29"/>
        <v>4</v>
      </c>
      <c r="O87" s="26">
        <f t="shared" si="29"/>
        <v>4</v>
      </c>
      <c r="P87" s="26">
        <f t="shared" si="29"/>
        <v>4</v>
      </c>
      <c r="Q87" s="26">
        <f t="shared" si="29"/>
        <v>4</v>
      </c>
      <c r="R87" s="26">
        <f t="shared" si="29"/>
        <v>5</v>
      </c>
      <c r="S87" s="26">
        <f t="shared" si="29"/>
        <v>3</v>
      </c>
      <c r="T87" s="26">
        <f t="shared" si="29"/>
        <v>3</v>
      </c>
      <c r="U87" s="28">
        <f t="shared" si="29"/>
        <v>6</v>
      </c>
      <c r="V87" s="27">
        <f>SUM(M87:U87)</f>
        <v>39</v>
      </c>
      <c r="W87" s="29">
        <f>L87+V87</f>
        <v>81</v>
      </c>
      <c r="X87" s="11"/>
    </row>
    <row r="88" spans="1:24" ht="12.75" thickTop="1" thickBot="1" x14ac:dyDescent="0.25">
      <c r="A88" s="45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5"/>
      <c r="M88" s="19"/>
      <c r="N88" s="19"/>
      <c r="O88" s="19"/>
      <c r="P88" s="19"/>
      <c r="Q88" s="19"/>
      <c r="R88" s="19"/>
      <c r="S88" s="19"/>
      <c r="T88" s="19"/>
      <c r="U88" s="31"/>
      <c r="V88" s="15"/>
      <c r="W88" s="18"/>
      <c r="X88" s="32"/>
    </row>
    <row r="89" spans="1:24" ht="16.5" thickTop="1" x14ac:dyDescent="0.25">
      <c r="A89" s="46" t="s">
        <v>38</v>
      </c>
      <c r="B89" s="33" t="s">
        <v>1</v>
      </c>
      <c r="C89" s="34">
        <v>1</v>
      </c>
      <c r="D89" s="34">
        <v>2</v>
      </c>
      <c r="E89" s="34">
        <v>3</v>
      </c>
      <c r="F89" s="34">
        <v>4</v>
      </c>
      <c r="G89" s="34">
        <v>5</v>
      </c>
      <c r="H89" s="34">
        <v>6</v>
      </c>
      <c r="I89" s="34">
        <v>7</v>
      </c>
      <c r="J89" s="34">
        <v>8</v>
      </c>
      <c r="K89" s="34">
        <v>9</v>
      </c>
      <c r="L89" s="35" t="s">
        <v>2</v>
      </c>
      <c r="M89" s="34">
        <v>10</v>
      </c>
      <c r="N89" s="34">
        <v>11</v>
      </c>
      <c r="O89" s="34">
        <v>12</v>
      </c>
      <c r="P89" s="34">
        <v>13</v>
      </c>
      <c r="Q89" s="34">
        <v>14</v>
      </c>
      <c r="R89" s="34">
        <v>15</v>
      </c>
      <c r="S89" s="34">
        <v>16</v>
      </c>
      <c r="T89" s="34">
        <v>17</v>
      </c>
      <c r="U89" s="34">
        <v>18</v>
      </c>
      <c r="V89" s="35" t="s">
        <v>3</v>
      </c>
      <c r="W89" s="36" t="s">
        <v>4</v>
      </c>
      <c r="X89" s="11"/>
    </row>
    <row r="90" spans="1:24" x14ac:dyDescent="0.2">
      <c r="A90" s="42" t="s">
        <v>118</v>
      </c>
      <c r="B90" s="6" t="s">
        <v>39</v>
      </c>
      <c r="C90" s="6">
        <v>8</v>
      </c>
      <c r="D90" s="6">
        <v>5</v>
      </c>
      <c r="E90" s="6">
        <v>6</v>
      </c>
      <c r="F90" s="6">
        <v>7</v>
      </c>
      <c r="G90" s="6">
        <v>5</v>
      </c>
      <c r="H90" s="6">
        <v>6</v>
      </c>
      <c r="I90" s="6">
        <v>6</v>
      </c>
      <c r="J90" s="6">
        <v>4</v>
      </c>
      <c r="K90" s="6">
        <v>6</v>
      </c>
      <c r="L90" s="15">
        <f t="shared" ref="L90:L95" si="30">SUM(C90:K90)</f>
        <v>53</v>
      </c>
      <c r="M90" s="6">
        <v>10</v>
      </c>
      <c r="N90" s="6">
        <v>5</v>
      </c>
      <c r="O90" s="6">
        <v>7</v>
      </c>
      <c r="P90" s="6">
        <v>8</v>
      </c>
      <c r="Q90" s="6">
        <v>5</v>
      </c>
      <c r="R90" s="6">
        <v>5</v>
      </c>
      <c r="S90" s="6">
        <v>6</v>
      </c>
      <c r="T90" s="6">
        <v>4</v>
      </c>
      <c r="U90" s="17">
        <v>6</v>
      </c>
      <c r="V90" s="15">
        <f>IF(U90&gt;"a",U90,SUM(M90:U90))</f>
        <v>56</v>
      </c>
      <c r="W90" s="18">
        <f>IF(V90&gt;"a",V90,L90+V90)</f>
        <v>109</v>
      </c>
      <c r="X90" s="11"/>
    </row>
    <row r="91" spans="1:24" x14ac:dyDescent="0.2">
      <c r="A91" s="42" t="s">
        <v>119</v>
      </c>
      <c r="B91" s="19" t="str">
        <f>IF(B90="","",B90)</f>
        <v>Pul</v>
      </c>
      <c r="C91" s="6">
        <v>7</v>
      </c>
      <c r="D91" s="6">
        <v>4</v>
      </c>
      <c r="E91" s="6">
        <v>5</v>
      </c>
      <c r="F91" s="6">
        <v>6</v>
      </c>
      <c r="G91" s="6">
        <v>4</v>
      </c>
      <c r="H91" s="6">
        <v>7</v>
      </c>
      <c r="I91" s="6">
        <v>5</v>
      </c>
      <c r="J91" s="6">
        <v>3</v>
      </c>
      <c r="K91" s="17">
        <v>7</v>
      </c>
      <c r="L91" s="15">
        <f t="shared" si="30"/>
        <v>48</v>
      </c>
      <c r="M91" s="6">
        <v>7</v>
      </c>
      <c r="N91" s="6">
        <v>6</v>
      </c>
      <c r="O91" s="6">
        <v>6</v>
      </c>
      <c r="P91" s="6">
        <v>6</v>
      </c>
      <c r="Q91" s="6">
        <v>5</v>
      </c>
      <c r="R91" s="6">
        <v>6</v>
      </c>
      <c r="S91" s="6">
        <v>5</v>
      </c>
      <c r="T91" s="6">
        <v>4</v>
      </c>
      <c r="U91" s="6">
        <v>11</v>
      </c>
      <c r="V91" s="15">
        <f>IF(U91&gt;"a",U91,SUM(M91:U91))</f>
        <v>56</v>
      </c>
      <c r="W91" s="18">
        <f>IF(V91&gt;"a",V91,L91+V91)</f>
        <v>104</v>
      </c>
      <c r="X91" s="11" t="s">
        <v>4</v>
      </c>
    </row>
    <row r="92" spans="1:24" ht="12" thickBot="1" x14ac:dyDescent="0.25">
      <c r="A92" s="42" t="s">
        <v>120</v>
      </c>
      <c r="B92" s="19" t="str">
        <f>B91</f>
        <v>Pul</v>
      </c>
      <c r="C92" s="6">
        <v>8</v>
      </c>
      <c r="D92" s="6">
        <v>5</v>
      </c>
      <c r="E92" s="6">
        <v>8</v>
      </c>
      <c r="F92" s="6">
        <v>5</v>
      </c>
      <c r="G92" s="6">
        <v>4</v>
      </c>
      <c r="H92" s="6">
        <v>6</v>
      </c>
      <c r="I92" s="6">
        <v>6</v>
      </c>
      <c r="J92" s="6">
        <v>6</v>
      </c>
      <c r="K92" s="6">
        <v>6</v>
      </c>
      <c r="L92" s="15">
        <f t="shared" si="30"/>
        <v>54</v>
      </c>
      <c r="M92" s="6">
        <v>7</v>
      </c>
      <c r="N92" s="6">
        <v>4</v>
      </c>
      <c r="O92" s="6">
        <v>5</v>
      </c>
      <c r="P92" s="6">
        <v>6</v>
      </c>
      <c r="Q92" s="6">
        <v>6</v>
      </c>
      <c r="R92" s="6">
        <v>5</v>
      </c>
      <c r="S92" s="6">
        <v>5</v>
      </c>
      <c r="T92" s="6">
        <v>3</v>
      </c>
      <c r="U92" s="17">
        <v>6</v>
      </c>
      <c r="V92" s="15">
        <f>IF(U92&gt;"a",U92,SUM(M92:U92))</f>
        <v>47</v>
      </c>
      <c r="W92" s="18">
        <f>IF(V92&gt;"a",V92,L92+V92)</f>
        <v>101</v>
      </c>
      <c r="X92" s="20">
        <f>IF(COUNT(W90:W94)&lt;=3,"DQ",IF(COUNT(W90:W94)=4,SUM(W90:W94),SUM(W90:W94)-MAX(W90:W94)))</f>
        <v>400</v>
      </c>
    </row>
    <row r="93" spans="1:24" ht="12" thickTop="1" x14ac:dyDescent="0.2">
      <c r="A93" s="42" t="s">
        <v>121</v>
      </c>
      <c r="B93" s="19" t="str">
        <f>B92</f>
        <v>Pul</v>
      </c>
      <c r="C93" s="6">
        <v>5</v>
      </c>
      <c r="D93" s="6">
        <v>7</v>
      </c>
      <c r="E93" s="6">
        <v>5</v>
      </c>
      <c r="F93" s="6">
        <v>5</v>
      </c>
      <c r="G93" s="6">
        <v>4</v>
      </c>
      <c r="H93" s="6">
        <v>9</v>
      </c>
      <c r="I93" s="6">
        <v>6</v>
      </c>
      <c r="J93" s="6">
        <v>4</v>
      </c>
      <c r="K93" s="6">
        <v>6</v>
      </c>
      <c r="L93" s="15">
        <f t="shared" si="30"/>
        <v>51</v>
      </c>
      <c r="M93" s="6">
        <v>5</v>
      </c>
      <c r="N93" s="6">
        <v>5</v>
      </c>
      <c r="O93" s="6">
        <v>6</v>
      </c>
      <c r="P93" s="6">
        <v>5</v>
      </c>
      <c r="Q93" s="6">
        <v>5</v>
      </c>
      <c r="R93" s="6">
        <v>6</v>
      </c>
      <c r="S93" s="6">
        <v>6</v>
      </c>
      <c r="T93" s="6">
        <v>5</v>
      </c>
      <c r="U93" s="17">
        <v>6</v>
      </c>
      <c r="V93" s="15">
        <f>IF(U93&gt;"a",U93,SUM(M93:U93))</f>
        <v>49</v>
      </c>
      <c r="W93" s="18">
        <f>IF(V93&gt;"a",V93,L93+V93)</f>
        <v>100</v>
      </c>
      <c r="X93" s="11"/>
    </row>
    <row r="94" spans="1:24" x14ac:dyDescent="0.2">
      <c r="A94" s="43" t="s">
        <v>122</v>
      </c>
      <c r="B94" s="21" t="str">
        <f>B93</f>
        <v>Pul</v>
      </c>
      <c r="C94" s="22">
        <v>9</v>
      </c>
      <c r="D94" s="22">
        <v>4</v>
      </c>
      <c r="E94" s="22">
        <v>4</v>
      </c>
      <c r="F94" s="22">
        <v>4</v>
      </c>
      <c r="G94" s="22">
        <v>5</v>
      </c>
      <c r="H94" s="22">
        <v>7</v>
      </c>
      <c r="I94" s="22">
        <v>6</v>
      </c>
      <c r="J94" s="22">
        <v>6</v>
      </c>
      <c r="K94" s="22">
        <v>7</v>
      </c>
      <c r="L94" s="23">
        <f t="shared" si="30"/>
        <v>52</v>
      </c>
      <c r="M94" s="22">
        <v>7</v>
      </c>
      <c r="N94" s="22">
        <v>3</v>
      </c>
      <c r="O94" s="22">
        <v>5</v>
      </c>
      <c r="P94" s="22">
        <v>4</v>
      </c>
      <c r="Q94" s="22">
        <v>4</v>
      </c>
      <c r="R94" s="22">
        <v>5</v>
      </c>
      <c r="S94" s="22">
        <v>5</v>
      </c>
      <c r="T94" s="22">
        <v>4</v>
      </c>
      <c r="U94" s="24">
        <v>6</v>
      </c>
      <c r="V94" s="23">
        <f>IF(U94&gt;"a",U94,SUM(M94:U94))</f>
        <v>43</v>
      </c>
      <c r="W94" s="25">
        <f>IF(V94&gt;"a",V94,L94+V94)</f>
        <v>95</v>
      </c>
      <c r="X94" s="11"/>
    </row>
    <row r="95" spans="1:24" ht="12" thickBot="1" x14ac:dyDescent="0.25">
      <c r="A95" s="44" t="s">
        <v>5</v>
      </c>
      <c r="B95" s="26" t="str">
        <f>B94</f>
        <v>Pul</v>
      </c>
      <c r="C95" s="26">
        <f t="shared" ref="C95:K95" si="31">MIN(C90:C94)</f>
        <v>5</v>
      </c>
      <c r="D95" s="26">
        <f t="shared" si="31"/>
        <v>4</v>
      </c>
      <c r="E95" s="26">
        <f t="shared" si="31"/>
        <v>4</v>
      </c>
      <c r="F95" s="26">
        <f t="shared" si="31"/>
        <v>4</v>
      </c>
      <c r="G95" s="26">
        <f t="shared" si="31"/>
        <v>4</v>
      </c>
      <c r="H95" s="26">
        <f t="shared" si="31"/>
        <v>6</v>
      </c>
      <c r="I95" s="26">
        <f t="shared" si="31"/>
        <v>5</v>
      </c>
      <c r="J95" s="26">
        <f t="shared" si="31"/>
        <v>3</v>
      </c>
      <c r="K95" s="26">
        <f t="shared" si="31"/>
        <v>6</v>
      </c>
      <c r="L95" s="27">
        <f t="shared" si="30"/>
        <v>41</v>
      </c>
      <c r="M95" s="26">
        <f t="shared" ref="M95:U95" si="32">MIN(M90:M94)</f>
        <v>5</v>
      </c>
      <c r="N95" s="26">
        <f t="shared" si="32"/>
        <v>3</v>
      </c>
      <c r="O95" s="26">
        <f t="shared" si="32"/>
        <v>5</v>
      </c>
      <c r="P95" s="26">
        <f t="shared" si="32"/>
        <v>4</v>
      </c>
      <c r="Q95" s="26">
        <f t="shared" si="32"/>
        <v>4</v>
      </c>
      <c r="R95" s="26">
        <f t="shared" si="32"/>
        <v>5</v>
      </c>
      <c r="S95" s="26">
        <f t="shared" si="32"/>
        <v>5</v>
      </c>
      <c r="T95" s="26">
        <f t="shared" si="32"/>
        <v>3</v>
      </c>
      <c r="U95" s="28">
        <f t="shared" si="32"/>
        <v>6</v>
      </c>
      <c r="V95" s="27">
        <f>SUM(M95:U95)</f>
        <v>40</v>
      </c>
      <c r="W95" s="29">
        <f>L95+V95</f>
        <v>81</v>
      </c>
      <c r="X95" s="11"/>
    </row>
    <row r="96" spans="1:24" ht="12.75" thickTop="1" thickBot="1" x14ac:dyDescent="0.25">
      <c r="A96" s="45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5"/>
      <c r="M96" s="19"/>
      <c r="N96" s="19"/>
      <c r="O96" s="19"/>
      <c r="P96" s="19"/>
      <c r="Q96" s="19"/>
      <c r="R96" s="19"/>
      <c r="S96" s="19"/>
      <c r="T96" s="19"/>
      <c r="U96" s="31"/>
      <c r="V96" s="15"/>
      <c r="W96" s="18"/>
      <c r="X96" s="32"/>
    </row>
    <row r="97" spans="1:24" ht="16.5" thickTop="1" x14ac:dyDescent="0.25">
      <c r="A97" s="46" t="s">
        <v>32</v>
      </c>
      <c r="B97" s="33" t="s">
        <v>1</v>
      </c>
      <c r="C97" s="34">
        <v>1</v>
      </c>
      <c r="D97" s="34">
        <v>2</v>
      </c>
      <c r="E97" s="34">
        <v>3</v>
      </c>
      <c r="F97" s="34">
        <v>4</v>
      </c>
      <c r="G97" s="34">
        <v>5</v>
      </c>
      <c r="H97" s="34">
        <v>6</v>
      </c>
      <c r="I97" s="34">
        <v>7</v>
      </c>
      <c r="J97" s="34">
        <v>8</v>
      </c>
      <c r="K97" s="34">
        <v>9</v>
      </c>
      <c r="L97" s="35" t="s">
        <v>2</v>
      </c>
      <c r="M97" s="34">
        <v>10</v>
      </c>
      <c r="N97" s="34">
        <v>11</v>
      </c>
      <c r="O97" s="34">
        <v>12</v>
      </c>
      <c r="P97" s="34">
        <v>13</v>
      </c>
      <c r="Q97" s="34">
        <v>14</v>
      </c>
      <c r="R97" s="34">
        <v>15</v>
      </c>
      <c r="S97" s="34">
        <v>16</v>
      </c>
      <c r="T97" s="34">
        <v>17</v>
      </c>
      <c r="U97" s="34">
        <v>18</v>
      </c>
      <c r="V97" s="35" t="s">
        <v>3</v>
      </c>
      <c r="W97" s="36" t="s">
        <v>4</v>
      </c>
      <c r="X97" s="11"/>
    </row>
    <row r="98" spans="1:24" x14ac:dyDescent="0.2">
      <c r="A98" s="42" t="s">
        <v>65</v>
      </c>
      <c r="B98" s="6" t="s">
        <v>40</v>
      </c>
      <c r="C98" s="6">
        <v>5</v>
      </c>
      <c r="D98" s="6">
        <v>4</v>
      </c>
      <c r="E98" s="6">
        <v>5</v>
      </c>
      <c r="F98" s="6">
        <v>6</v>
      </c>
      <c r="G98" s="6">
        <v>5</v>
      </c>
      <c r="H98" s="6">
        <v>6</v>
      </c>
      <c r="I98" s="6">
        <v>7</v>
      </c>
      <c r="J98" s="6">
        <v>4</v>
      </c>
      <c r="K98" s="6">
        <v>7</v>
      </c>
      <c r="L98" s="15">
        <f>SUM(C98:K98)</f>
        <v>49</v>
      </c>
      <c r="M98" s="6">
        <v>6</v>
      </c>
      <c r="N98" s="6">
        <v>4</v>
      </c>
      <c r="O98" s="6">
        <v>5</v>
      </c>
      <c r="P98" s="6">
        <v>6</v>
      </c>
      <c r="Q98" s="6">
        <v>5</v>
      </c>
      <c r="R98" s="6">
        <v>5</v>
      </c>
      <c r="S98" s="6">
        <v>5</v>
      </c>
      <c r="T98" s="6">
        <v>5</v>
      </c>
      <c r="U98" s="17">
        <v>6</v>
      </c>
      <c r="V98" s="15">
        <f>IF(U98&gt;"a",U98,SUM(M98:U98))</f>
        <v>47</v>
      </c>
      <c r="W98" s="18">
        <f>IF(V98&gt;"a",V98,L98+V98)</f>
        <v>96</v>
      </c>
      <c r="X98" s="11"/>
    </row>
    <row r="99" spans="1:24" x14ac:dyDescent="0.2">
      <c r="A99" s="42" t="s">
        <v>66</v>
      </c>
      <c r="B99" s="19" t="str">
        <f>IF(B98="","",B98)</f>
        <v>Sey</v>
      </c>
      <c r="C99" s="6">
        <v>7</v>
      </c>
      <c r="D99" s="6">
        <v>7</v>
      </c>
      <c r="E99" s="6">
        <v>5</v>
      </c>
      <c r="F99" s="6">
        <v>5</v>
      </c>
      <c r="G99" s="6">
        <v>5</v>
      </c>
      <c r="H99" s="6">
        <v>7</v>
      </c>
      <c r="I99" s="6">
        <v>4</v>
      </c>
      <c r="J99" s="6">
        <v>4</v>
      </c>
      <c r="K99" s="17">
        <v>8</v>
      </c>
      <c r="L99" s="15">
        <f t="shared" ref="L99:L103" si="33">SUM(C99:K99)</f>
        <v>52</v>
      </c>
      <c r="M99" s="6">
        <v>7</v>
      </c>
      <c r="N99" s="6">
        <v>5</v>
      </c>
      <c r="O99" s="6">
        <v>5</v>
      </c>
      <c r="P99" s="6">
        <v>6</v>
      </c>
      <c r="Q99" s="6">
        <v>5</v>
      </c>
      <c r="R99" s="6">
        <v>7</v>
      </c>
      <c r="S99" s="6">
        <v>6</v>
      </c>
      <c r="T99" s="6">
        <v>4</v>
      </c>
      <c r="U99" s="6">
        <v>7</v>
      </c>
      <c r="V99" s="15">
        <f>IF(U99&gt;"a",U99,SUM(M99:U99))</f>
        <v>52</v>
      </c>
      <c r="W99" s="18">
        <f>IF(V99&gt;"a",V99,L99+V99)</f>
        <v>104</v>
      </c>
      <c r="X99" s="11" t="s">
        <v>4</v>
      </c>
    </row>
    <row r="100" spans="1:24" ht="12" thickBot="1" x14ac:dyDescent="0.25">
      <c r="A100" s="42" t="s">
        <v>67</v>
      </c>
      <c r="B100" s="19" t="str">
        <f>B99</f>
        <v>Sey</v>
      </c>
      <c r="C100" s="6">
        <v>7</v>
      </c>
      <c r="D100" s="6">
        <v>6</v>
      </c>
      <c r="E100" s="6">
        <v>8</v>
      </c>
      <c r="F100" s="6">
        <v>6</v>
      </c>
      <c r="G100" s="6">
        <v>4</v>
      </c>
      <c r="H100" s="6">
        <v>6</v>
      </c>
      <c r="I100" s="6">
        <v>6</v>
      </c>
      <c r="J100" s="6">
        <v>6</v>
      </c>
      <c r="K100" s="6">
        <v>8</v>
      </c>
      <c r="L100" s="15">
        <f t="shared" si="33"/>
        <v>57</v>
      </c>
      <c r="M100" s="6">
        <v>7</v>
      </c>
      <c r="N100" s="6">
        <v>4</v>
      </c>
      <c r="O100" s="6">
        <v>6</v>
      </c>
      <c r="P100" s="6">
        <v>6</v>
      </c>
      <c r="Q100" s="6">
        <v>6</v>
      </c>
      <c r="R100" s="6">
        <v>7</v>
      </c>
      <c r="S100" s="6">
        <v>9</v>
      </c>
      <c r="T100" s="6">
        <v>7</v>
      </c>
      <c r="U100" s="17">
        <v>8</v>
      </c>
      <c r="V100" s="15">
        <f>IF(U100&gt;"a",U100,SUM(M100:U100))</f>
        <v>60</v>
      </c>
      <c r="W100" s="18">
        <f>IF(V100&gt;"a",V100,L100+V100)</f>
        <v>117</v>
      </c>
      <c r="X100" s="20">
        <f>IF(COUNT(W98:W102)&lt;=3,"DQ",IF(COUNT(W98:W102)=4,SUM(W98:W102),SUM(W98:W102)-MAX(W98:W102)))</f>
        <v>426</v>
      </c>
    </row>
    <row r="101" spans="1:24" ht="12" thickTop="1" x14ac:dyDescent="0.2">
      <c r="A101" s="42" t="s">
        <v>68</v>
      </c>
      <c r="B101" s="19" t="str">
        <f>B100</f>
        <v>Sey</v>
      </c>
      <c r="C101" s="6">
        <v>7</v>
      </c>
      <c r="D101" s="6">
        <v>6</v>
      </c>
      <c r="E101" s="6">
        <v>9</v>
      </c>
      <c r="F101" s="6">
        <v>9</v>
      </c>
      <c r="G101" s="6">
        <v>4</v>
      </c>
      <c r="H101" s="6">
        <v>8</v>
      </c>
      <c r="I101" s="6">
        <v>6</v>
      </c>
      <c r="J101" s="6">
        <v>6</v>
      </c>
      <c r="K101" s="6">
        <v>11</v>
      </c>
      <c r="L101" s="15">
        <f t="shared" si="33"/>
        <v>66</v>
      </c>
      <c r="M101" s="6">
        <v>8</v>
      </c>
      <c r="N101" s="6">
        <v>7</v>
      </c>
      <c r="O101" s="6">
        <v>7</v>
      </c>
      <c r="P101" s="6">
        <v>6</v>
      </c>
      <c r="Q101" s="6">
        <v>5</v>
      </c>
      <c r="R101" s="6">
        <v>7</v>
      </c>
      <c r="S101" s="6">
        <v>11</v>
      </c>
      <c r="T101" s="6">
        <v>5</v>
      </c>
      <c r="U101" s="17">
        <v>9</v>
      </c>
      <c r="V101" s="15">
        <f>IF(U101&gt;"a",U101,SUM(M101:U101))</f>
        <v>65</v>
      </c>
      <c r="W101" s="18">
        <f>IF(V101&gt;"a",V101,L101+V101)</f>
        <v>131</v>
      </c>
      <c r="X101" s="11"/>
    </row>
    <row r="102" spans="1:24" x14ac:dyDescent="0.2">
      <c r="A102" s="43" t="s">
        <v>69</v>
      </c>
      <c r="B102" s="21" t="str">
        <f>B101</f>
        <v>Sey</v>
      </c>
      <c r="C102" s="22">
        <v>6</v>
      </c>
      <c r="D102" s="22">
        <v>7</v>
      </c>
      <c r="E102" s="22">
        <v>5</v>
      </c>
      <c r="F102" s="22">
        <v>7</v>
      </c>
      <c r="G102" s="22">
        <v>5</v>
      </c>
      <c r="H102" s="22">
        <v>7</v>
      </c>
      <c r="I102" s="22">
        <v>5</v>
      </c>
      <c r="J102" s="22">
        <v>4</v>
      </c>
      <c r="K102" s="22">
        <v>8</v>
      </c>
      <c r="L102" s="23">
        <f>SUM(C102:K102)</f>
        <v>54</v>
      </c>
      <c r="M102" s="22">
        <v>8</v>
      </c>
      <c r="N102" s="22">
        <v>5</v>
      </c>
      <c r="O102" s="22">
        <v>5</v>
      </c>
      <c r="P102" s="22">
        <v>5</v>
      </c>
      <c r="Q102" s="22">
        <v>5</v>
      </c>
      <c r="R102" s="22">
        <v>8</v>
      </c>
      <c r="S102" s="22">
        <v>6</v>
      </c>
      <c r="T102" s="22">
        <v>6</v>
      </c>
      <c r="U102" s="24">
        <v>7</v>
      </c>
      <c r="V102" s="23">
        <f>IF(U102&gt;"a",U102,SUM(M102:U102))</f>
        <v>55</v>
      </c>
      <c r="W102" s="25">
        <f>IF(V102&gt;"a",V102,L102+V102)</f>
        <v>109</v>
      </c>
      <c r="X102" s="11"/>
    </row>
    <row r="103" spans="1:24" ht="12" thickBot="1" x14ac:dyDescent="0.25">
      <c r="A103" s="44" t="s">
        <v>5</v>
      </c>
      <c r="B103" s="26" t="str">
        <f>B102</f>
        <v>Sey</v>
      </c>
      <c r="C103" s="26">
        <f t="shared" ref="C103:K103" si="34">MIN(C98:C102)</f>
        <v>5</v>
      </c>
      <c r="D103" s="26">
        <f t="shared" si="34"/>
        <v>4</v>
      </c>
      <c r="E103" s="26">
        <f t="shared" si="34"/>
        <v>5</v>
      </c>
      <c r="F103" s="26">
        <f t="shared" si="34"/>
        <v>5</v>
      </c>
      <c r="G103" s="26">
        <f t="shared" si="34"/>
        <v>4</v>
      </c>
      <c r="H103" s="26">
        <f t="shared" si="34"/>
        <v>6</v>
      </c>
      <c r="I103" s="26">
        <f t="shared" si="34"/>
        <v>4</v>
      </c>
      <c r="J103" s="26">
        <f t="shared" si="34"/>
        <v>4</v>
      </c>
      <c r="K103" s="26">
        <f t="shared" si="34"/>
        <v>7</v>
      </c>
      <c r="L103" s="27">
        <f t="shared" si="33"/>
        <v>44</v>
      </c>
      <c r="M103" s="26">
        <f t="shared" ref="M103:U103" si="35">MIN(M98:M102)</f>
        <v>6</v>
      </c>
      <c r="N103" s="26">
        <f t="shared" si="35"/>
        <v>4</v>
      </c>
      <c r="O103" s="26">
        <f t="shared" si="35"/>
        <v>5</v>
      </c>
      <c r="P103" s="26">
        <f t="shared" si="35"/>
        <v>5</v>
      </c>
      <c r="Q103" s="26">
        <f t="shared" si="35"/>
        <v>5</v>
      </c>
      <c r="R103" s="26">
        <f t="shared" si="35"/>
        <v>5</v>
      </c>
      <c r="S103" s="26">
        <f t="shared" si="35"/>
        <v>5</v>
      </c>
      <c r="T103" s="26">
        <f t="shared" si="35"/>
        <v>4</v>
      </c>
      <c r="U103" s="28">
        <f t="shared" si="35"/>
        <v>6</v>
      </c>
      <c r="V103" s="27">
        <f>SUM(M103:U103)</f>
        <v>45</v>
      </c>
      <c r="W103" s="29">
        <f>L103+V103</f>
        <v>89</v>
      </c>
      <c r="X103" s="11"/>
    </row>
    <row r="104" spans="1:24" ht="12.75" thickTop="1" thickBot="1" x14ac:dyDescent="0.25">
      <c r="A104" s="45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5"/>
      <c r="M104" s="19"/>
      <c r="N104" s="19"/>
      <c r="O104" s="19"/>
      <c r="P104" s="19"/>
      <c r="Q104" s="19"/>
      <c r="R104" s="19"/>
      <c r="S104" s="19"/>
      <c r="T104" s="19"/>
      <c r="U104" s="31"/>
      <c r="V104" s="15"/>
      <c r="W104" s="18"/>
    </row>
    <row r="105" spans="1:24" ht="16.5" thickTop="1" x14ac:dyDescent="0.25">
      <c r="A105" s="46" t="s">
        <v>56</v>
      </c>
      <c r="B105" s="33" t="s">
        <v>1</v>
      </c>
      <c r="C105" s="34">
        <v>1</v>
      </c>
      <c r="D105" s="34">
        <v>2</v>
      </c>
      <c r="E105" s="34">
        <v>3</v>
      </c>
      <c r="F105" s="34">
        <v>4</v>
      </c>
      <c r="G105" s="34">
        <v>5</v>
      </c>
      <c r="H105" s="34">
        <v>6</v>
      </c>
      <c r="I105" s="34">
        <v>7</v>
      </c>
      <c r="J105" s="34">
        <v>8</v>
      </c>
      <c r="K105" s="34">
        <v>9</v>
      </c>
      <c r="L105" s="35" t="s">
        <v>2</v>
      </c>
      <c r="M105" s="34">
        <v>10</v>
      </c>
      <c r="N105" s="34">
        <v>11</v>
      </c>
      <c r="O105" s="34">
        <v>12</v>
      </c>
      <c r="P105" s="34">
        <v>13</v>
      </c>
      <c r="Q105" s="34">
        <v>14</v>
      </c>
      <c r="R105" s="34">
        <v>15</v>
      </c>
      <c r="S105" s="34">
        <v>16</v>
      </c>
      <c r="T105" s="34">
        <v>17</v>
      </c>
      <c r="U105" s="34">
        <v>18</v>
      </c>
      <c r="V105" s="35" t="s">
        <v>3</v>
      </c>
      <c r="W105" s="36" t="s">
        <v>4</v>
      </c>
      <c r="X105" s="11"/>
    </row>
    <row r="106" spans="1:24" x14ac:dyDescent="0.2">
      <c r="A106" s="42" t="s">
        <v>123</v>
      </c>
      <c r="B106" s="6" t="s">
        <v>57</v>
      </c>
      <c r="C106" s="6">
        <v>5</v>
      </c>
      <c r="D106" s="6">
        <v>5</v>
      </c>
      <c r="E106" s="6">
        <v>7</v>
      </c>
      <c r="F106" s="6">
        <v>5</v>
      </c>
      <c r="G106" s="6">
        <v>5</v>
      </c>
      <c r="H106" s="6">
        <v>5</v>
      </c>
      <c r="I106" s="6">
        <v>5</v>
      </c>
      <c r="J106" s="6">
        <v>4</v>
      </c>
      <c r="K106" s="6">
        <v>9</v>
      </c>
      <c r="L106" s="15">
        <f t="shared" ref="L106:L111" si="36">SUM(C106:K106)</f>
        <v>50</v>
      </c>
      <c r="M106" s="6">
        <v>6</v>
      </c>
      <c r="N106" s="6">
        <v>5</v>
      </c>
      <c r="O106" s="6">
        <v>5</v>
      </c>
      <c r="P106" s="6">
        <v>6</v>
      </c>
      <c r="Q106" s="6">
        <v>7</v>
      </c>
      <c r="R106" s="6">
        <v>6</v>
      </c>
      <c r="S106" s="6">
        <v>6</v>
      </c>
      <c r="T106" s="6">
        <v>5</v>
      </c>
      <c r="U106" s="17">
        <v>10</v>
      </c>
      <c r="V106" s="15">
        <f>IF(U106&gt;"a",U106,SUM(M106:U106))</f>
        <v>56</v>
      </c>
      <c r="W106" s="18">
        <f>IF(V106&gt;"a",V106,L106+V106)</f>
        <v>106</v>
      </c>
      <c r="X106" s="11"/>
    </row>
    <row r="107" spans="1:24" x14ac:dyDescent="0.2">
      <c r="A107" s="42" t="s">
        <v>124</v>
      </c>
      <c r="B107" s="19" t="str">
        <f>IF(B106="","",B106)</f>
        <v>Sha</v>
      </c>
      <c r="C107" s="6">
        <v>7</v>
      </c>
      <c r="D107" s="6">
        <v>6</v>
      </c>
      <c r="E107" s="6">
        <v>5</v>
      </c>
      <c r="F107" s="6">
        <v>6</v>
      </c>
      <c r="G107" s="6">
        <v>4</v>
      </c>
      <c r="H107" s="6">
        <v>4</v>
      </c>
      <c r="I107" s="6">
        <v>5</v>
      </c>
      <c r="J107" s="6">
        <v>3</v>
      </c>
      <c r="K107" s="17">
        <v>8</v>
      </c>
      <c r="L107" s="15">
        <f t="shared" si="36"/>
        <v>48</v>
      </c>
      <c r="M107" s="6">
        <v>7</v>
      </c>
      <c r="N107" s="6">
        <v>6</v>
      </c>
      <c r="O107" s="6">
        <v>7</v>
      </c>
      <c r="P107" s="6">
        <v>5</v>
      </c>
      <c r="Q107" s="6">
        <v>6</v>
      </c>
      <c r="R107" s="6">
        <v>4</v>
      </c>
      <c r="S107" s="6">
        <v>6</v>
      </c>
      <c r="T107" s="6">
        <v>4</v>
      </c>
      <c r="U107" s="6">
        <v>7</v>
      </c>
      <c r="V107" s="15">
        <f>IF(U107&gt;"a",U107,SUM(M107:U107))</f>
        <v>52</v>
      </c>
      <c r="W107" s="18">
        <f>IF(V107&gt;"a",V107,L107+V107)</f>
        <v>100</v>
      </c>
      <c r="X107" s="11" t="s">
        <v>4</v>
      </c>
    </row>
    <row r="108" spans="1:24" ht="12" thickBot="1" x14ac:dyDescent="0.25">
      <c r="A108" s="42" t="s">
        <v>125</v>
      </c>
      <c r="B108" s="19" t="str">
        <f>B107</f>
        <v>Sha</v>
      </c>
      <c r="C108" s="6">
        <v>9</v>
      </c>
      <c r="D108" s="6">
        <v>9</v>
      </c>
      <c r="E108" s="6">
        <v>7</v>
      </c>
      <c r="F108" s="6">
        <v>9</v>
      </c>
      <c r="G108" s="6">
        <v>6</v>
      </c>
      <c r="H108" s="6">
        <v>5</v>
      </c>
      <c r="I108" s="6">
        <v>8</v>
      </c>
      <c r="J108" s="6">
        <v>6</v>
      </c>
      <c r="K108" s="6">
        <v>7</v>
      </c>
      <c r="L108" s="15">
        <f t="shared" si="36"/>
        <v>66</v>
      </c>
      <c r="M108" s="6">
        <v>8</v>
      </c>
      <c r="N108" s="6">
        <v>6</v>
      </c>
      <c r="O108" s="6">
        <v>6</v>
      </c>
      <c r="P108" s="6">
        <v>6</v>
      </c>
      <c r="Q108" s="6">
        <v>5</v>
      </c>
      <c r="R108" s="6">
        <v>7</v>
      </c>
      <c r="S108" s="6">
        <v>8</v>
      </c>
      <c r="T108" s="6">
        <v>7</v>
      </c>
      <c r="U108" s="17">
        <v>9</v>
      </c>
      <c r="V108" s="15">
        <f>IF(U108&gt;"a",U108,SUM(M108:U108))</f>
        <v>62</v>
      </c>
      <c r="W108" s="18">
        <f>IF(V108&gt;"a",V108,L108+V108)</f>
        <v>128</v>
      </c>
      <c r="X108" s="20">
        <f>IF(COUNT(W106:W110)&lt;=3,"DQ",IF(COUNT(W106:W110)=4,SUM(W106:W110),SUM(W106:W110)-MAX(W106:W110)))</f>
        <v>458</v>
      </c>
    </row>
    <row r="109" spans="1:24" ht="12" thickTop="1" x14ac:dyDescent="0.2">
      <c r="A109" s="42" t="s">
        <v>141</v>
      </c>
      <c r="B109" s="19" t="str">
        <f>B108</f>
        <v>Sha</v>
      </c>
      <c r="C109" s="6">
        <v>8</v>
      </c>
      <c r="D109" s="6">
        <v>5</v>
      </c>
      <c r="E109" s="6">
        <v>6</v>
      </c>
      <c r="F109" s="6">
        <v>7</v>
      </c>
      <c r="G109" s="6">
        <v>5</v>
      </c>
      <c r="H109" s="6">
        <v>8</v>
      </c>
      <c r="I109" s="6">
        <v>7</v>
      </c>
      <c r="J109" s="6">
        <v>5</v>
      </c>
      <c r="K109" s="6">
        <v>10</v>
      </c>
      <c r="L109" s="15">
        <f t="shared" si="36"/>
        <v>61</v>
      </c>
      <c r="M109" s="6">
        <v>9</v>
      </c>
      <c r="N109" s="6">
        <v>5</v>
      </c>
      <c r="O109" s="6">
        <v>7</v>
      </c>
      <c r="P109" s="6">
        <v>7</v>
      </c>
      <c r="Q109" s="6">
        <v>8</v>
      </c>
      <c r="R109" s="6">
        <v>8</v>
      </c>
      <c r="S109" s="6">
        <v>5</v>
      </c>
      <c r="T109" s="6">
        <v>3</v>
      </c>
      <c r="U109" s="17">
        <v>11</v>
      </c>
      <c r="V109" s="15">
        <f>IF(U109&gt;"a",U109,SUM(M109:U109))</f>
        <v>63</v>
      </c>
      <c r="W109" s="18">
        <f>IF(V109&gt;"a",V109,L109+V109)</f>
        <v>124</v>
      </c>
      <c r="X109" s="11"/>
    </row>
    <row r="110" spans="1:24" x14ac:dyDescent="0.2">
      <c r="A110" s="43" t="s">
        <v>126</v>
      </c>
      <c r="B110" s="21" t="str">
        <f>B109</f>
        <v>Sha</v>
      </c>
      <c r="C110" s="22">
        <v>7</v>
      </c>
      <c r="D110" s="22">
        <v>7</v>
      </c>
      <c r="E110" s="22">
        <v>8</v>
      </c>
      <c r="F110" s="22">
        <v>9</v>
      </c>
      <c r="G110" s="22">
        <v>5</v>
      </c>
      <c r="H110" s="22">
        <v>9</v>
      </c>
      <c r="I110" s="22">
        <v>5</v>
      </c>
      <c r="J110" s="22">
        <v>7</v>
      </c>
      <c r="K110" s="22">
        <v>9</v>
      </c>
      <c r="L110" s="23">
        <f t="shared" si="36"/>
        <v>66</v>
      </c>
      <c r="M110" s="22">
        <v>9</v>
      </c>
      <c r="N110" s="22">
        <v>6</v>
      </c>
      <c r="O110" s="22">
        <v>8</v>
      </c>
      <c r="P110" s="22">
        <v>5</v>
      </c>
      <c r="Q110" s="22">
        <v>6</v>
      </c>
      <c r="R110" s="22">
        <v>8</v>
      </c>
      <c r="S110" s="22">
        <v>6</v>
      </c>
      <c r="T110" s="22">
        <v>7</v>
      </c>
      <c r="U110" s="24">
        <v>12</v>
      </c>
      <c r="V110" s="23">
        <f>IF(U110&gt;"a",U110,SUM(M110:U110))</f>
        <v>67</v>
      </c>
      <c r="W110" s="25">
        <f>IF(V110&gt;"a",V110,L110+V110)</f>
        <v>133</v>
      </c>
      <c r="X110" s="11"/>
    </row>
    <row r="111" spans="1:24" ht="12" thickBot="1" x14ac:dyDescent="0.25">
      <c r="A111" s="44" t="s">
        <v>5</v>
      </c>
      <c r="B111" s="26" t="str">
        <f>B110</f>
        <v>Sha</v>
      </c>
      <c r="C111" s="26">
        <f t="shared" ref="C111:K111" si="37">MIN(C106:C110)</f>
        <v>5</v>
      </c>
      <c r="D111" s="26">
        <f t="shared" si="37"/>
        <v>5</v>
      </c>
      <c r="E111" s="26">
        <f t="shared" si="37"/>
        <v>5</v>
      </c>
      <c r="F111" s="26">
        <f t="shared" si="37"/>
        <v>5</v>
      </c>
      <c r="G111" s="26">
        <f t="shared" si="37"/>
        <v>4</v>
      </c>
      <c r="H111" s="26">
        <f t="shared" si="37"/>
        <v>4</v>
      </c>
      <c r="I111" s="26">
        <f t="shared" si="37"/>
        <v>5</v>
      </c>
      <c r="J111" s="26">
        <f t="shared" si="37"/>
        <v>3</v>
      </c>
      <c r="K111" s="26">
        <f t="shared" si="37"/>
        <v>7</v>
      </c>
      <c r="L111" s="27">
        <f t="shared" si="36"/>
        <v>43</v>
      </c>
      <c r="M111" s="26">
        <f t="shared" ref="M111:U111" si="38">MIN(M106:M110)</f>
        <v>6</v>
      </c>
      <c r="N111" s="26">
        <f t="shared" si="38"/>
        <v>5</v>
      </c>
      <c r="O111" s="26">
        <f t="shared" si="38"/>
        <v>5</v>
      </c>
      <c r="P111" s="26">
        <f t="shared" si="38"/>
        <v>5</v>
      </c>
      <c r="Q111" s="26">
        <f t="shared" si="38"/>
        <v>5</v>
      </c>
      <c r="R111" s="26">
        <f t="shared" si="38"/>
        <v>4</v>
      </c>
      <c r="S111" s="26">
        <f t="shared" si="38"/>
        <v>5</v>
      </c>
      <c r="T111" s="26">
        <f t="shared" si="38"/>
        <v>3</v>
      </c>
      <c r="U111" s="28">
        <f t="shared" si="38"/>
        <v>7</v>
      </c>
      <c r="V111" s="27">
        <f>SUM(M111:U111)</f>
        <v>45</v>
      </c>
      <c r="W111" s="29">
        <f>L111+V111</f>
        <v>88</v>
      </c>
      <c r="X111" s="11"/>
    </row>
    <row r="112" spans="1:24" ht="12.75" thickTop="1" thickBot="1" x14ac:dyDescent="0.25">
      <c r="A112" s="45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5"/>
      <c r="M112" s="19"/>
      <c r="N112" s="19"/>
      <c r="O112" s="19"/>
      <c r="P112" s="19"/>
      <c r="Q112" s="19"/>
      <c r="R112" s="19"/>
      <c r="S112" s="19"/>
      <c r="T112" s="19"/>
      <c r="U112" s="31"/>
      <c r="V112" s="15"/>
      <c r="W112" s="18"/>
    </row>
    <row r="113" spans="1:24" ht="16.5" thickTop="1" x14ac:dyDescent="0.25">
      <c r="A113" s="46" t="s">
        <v>58</v>
      </c>
      <c r="B113" s="33" t="s">
        <v>1</v>
      </c>
      <c r="C113" s="34">
        <v>1</v>
      </c>
      <c r="D113" s="34">
        <v>2</v>
      </c>
      <c r="E113" s="34">
        <v>3</v>
      </c>
      <c r="F113" s="34">
        <v>4</v>
      </c>
      <c r="G113" s="34">
        <v>5</v>
      </c>
      <c r="H113" s="34">
        <v>6</v>
      </c>
      <c r="I113" s="34">
        <v>7</v>
      </c>
      <c r="J113" s="34">
        <v>8</v>
      </c>
      <c r="K113" s="34">
        <v>9</v>
      </c>
      <c r="L113" s="35" t="s">
        <v>2</v>
      </c>
      <c r="M113" s="34">
        <v>10</v>
      </c>
      <c r="N113" s="34">
        <v>11</v>
      </c>
      <c r="O113" s="34">
        <v>12</v>
      </c>
      <c r="P113" s="34">
        <v>13</v>
      </c>
      <c r="Q113" s="34">
        <v>14</v>
      </c>
      <c r="R113" s="34">
        <v>15</v>
      </c>
      <c r="S113" s="34">
        <v>16</v>
      </c>
      <c r="T113" s="34">
        <v>17</v>
      </c>
      <c r="U113" s="34">
        <v>18</v>
      </c>
      <c r="V113" s="35" t="s">
        <v>3</v>
      </c>
      <c r="W113" s="36" t="s">
        <v>4</v>
      </c>
      <c r="X113" s="11"/>
    </row>
    <row r="114" spans="1:24" x14ac:dyDescent="0.2">
      <c r="A114" s="42" t="s">
        <v>127</v>
      </c>
      <c r="B114" s="6" t="s">
        <v>60</v>
      </c>
      <c r="C114" s="6">
        <v>6</v>
      </c>
      <c r="D114" s="6">
        <v>4</v>
      </c>
      <c r="E114" s="6">
        <v>5</v>
      </c>
      <c r="F114" s="6">
        <v>6</v>
      </c>
      <c r="G114" s="6">
        <v>4</v>
      </c>
      <c r="H114" s="6">
        <v>6</v>
      </c>
      <c r="I114" s="6">
        <v>5</v>
      </c>
      <c r="J114" s="6">
        <v>4</v>
      </c>
      <c r="K114" s="6">
        <v>6</v>
      </c>
      <c r="L114" s="15">
        <f t="shared" ref="L114:L119" si="39">SUM(C114:K114)</f>
        <v>46</v>
      </c>
      <c r="M114" s="6">
        <v>5</v>
      </c>
      <c r="N114" s="6">
        <v>5</v>
      </c>
      <c r="O114" s="6">
        <v>5</v>
      </c>
      <c r="P114" s="6">
        <v>6</v>
      </c>
      <c r="Q114" s="6">
        <v>6</v>
      </c>
      <c r="R114" s="6">
        <v>7</v>
      </c>
      <c r="S114" s="6">
        <v>5</v>
      </c>
      <c r="T114" s="6">
        <v>3</v>
      </c>
      <c r="U114" s="17">
        <v>7</v>
      </c>
      <c r="V114" s="15">
        <f>IF(U114&gt;"a",U114,SUM(M114:U114))</f>
        <v>49</v>
      </c>
      <c r="W114" s="18">
        <f>IF(V114&gt;"a",V114,L114+V114)</f>
        <v>95</v>
      </c>
      <c r="X114" s="11"/>
    </row>
    <row r="115" spans="1:24" x14ac:dyDescent="0.2">
      <c r="A115" s="42" t="s">
        <v>128</v>
      </c>
      <c r="B115" s="19" t="str">
        <f>IF(B114="","",B114)</f>
        <v>Wau</v>
      </c>
      <c r="C115" s="6">
        <v>10</v>
      </c>
      <c r="D115" s="6">
        <v>6</v>
      </c>
      <c r="E115" s="6">
        <v>6</v>
      </c>
      <c r="F115" s="6">
        <v>8</v>
      </c>
      <c r="G115" s="6">
        <v>6</v>
      </c>
      <c r="H115" s="6">
        <v>7</v>
      </c>
      <c r="I115" s="6">
        <v>6</v>
      </c>
      <c r="J115" s="6">
        <v>6</v>
      </c>
      <c r="K115" s="17">
        <v>8</v>
      </c>
      <c r="L115" s="15">
        <f t="shared" si="39"/>
        <v>63</v>
      </c>
      <c r="M115" s="6">
        <v>11</v>
      </c>
      <c r="N115" s="6">
        <v>5</v>
      </c>
      <c r="O115" s="6">
        <v>8</v>
      </c>
      <c r="P115" s="6">
        <v>7</v>
      </c>
      <c r="Q115" s="6">
        <v>5</v>
      </c>
      <c r="R115" s="6">
        <v>6</v>
      </c>
      <c r="S115" s="6">
        <v>6</v>
      </c>
      <c r="T115" s="6">
        <v>11</v>
      </c>
      <c r="U115" s="6">
        <v>7</v>
      </c>
      <c r="V115" s="15">
        <f>IF(U115&gt;"a",U115,SUM(M115:U115))</f>
        <v>66</v>
      </c>
      <c r="W115" s="18">
        <f>IF(V115&gt;"a",V115,L115+V115)</f>
        <v>129</v>
      </c>
      <c r="X115" s="11" t="s">
        <v>4</v>
      </c>
    </row>
    <row r="116" spans="1:24" ht="12" thickBot="1" x14ac:dyDescent="0.25">
      <c r="A116" s="42" t="s">
        <v>129</v>
      </c>
      <c r="B116" s="19" t="str">
        <f>B115</f>
        <v>Wau</v>
      </c>
      <c r="C116" s="6">
        <v>11</v>
      </c>
      <c r="D116" s="6">
        <v>7</v>
      </c>
      <c r="E116" s="6">
        <v>9</v>
      </c>
      <c r="F116" s="6">
        <v>8</v>
      </c>
      <c r="G116" s="6">
        <v>5</v>
      </c>
      <c r="H116" s="6">
        <v>8</v>
      </c>
      <c r="I116" s="6">
        <v>7</v>
      </c>
      <c r="J116" s="6">
        <v>5</v>
      </c>
      <c r="K116" s="6">
        <v>9</v>
      </c>
      <c r="L116" s="15">
        <f t="shared" si="39"/>
        <v>69</v>
      </c>
      <c r="M116" s="6">
        <v>10</v>
      </c>
      <c r="N116" s="6">
        <v>5</v>
      </c>
      <c r="O116" s="6">
        <v>6</v>
      </c>
      <c r="P116" s="6">
        <v>7</v>
      </c>
      <c r="Q116" s="6">
        <v>7</v>
      </c>
      <c r="R116" s="6">
        <v>6</v>
      </c>
      <c r="S116" s="6">
        <v>5</v>
      </c>
      <c r="T116" s="6">
        <v>5</v>
      </c>
      <c r="U116" s="17">
        <v>9</v>
      </c>
      <c r="V116" s="15">
        <f>IF(U116&gt;"a",U116,SUM(M116:U116))</f>
        <v>60</v>
      </c>
      <c r="W116" s="18">
        <f>IF(V116&gt;"a",V116,L116+V116)</f>
        <v>129</v>
      </c>
      <c r="X116" s="20">
        <f>IF(COUNT(W114:W118)&lt;=3,"DQ",IF(COUNT(W114:W118)=4,SUM(W114:W118),SUM(W114:W118)-MAX(W114:W118)))</f>
        <v>495</v>
      </c>
    </row>
    <row r="117" spans="1:24" ht="12" thickTop="1" x14ac:dyDescent="0.2">
      <c r="A117" s="42"/>
      <c r="B117" s="19" t="str">
        <f>B116</f>
        <v>Wau</v>
      </c>
      <c r="C117" s="6"/>
      <c r="D117" s="6"/>
      <c r="E117" s="6"/>
      <c r="F117" s="6"/>
      <c r="G117" s="6"/>
      <c r="H117" s="6"/>
      <c r="I117" s="6"/>
      <c r="J117" s="6"/>
      <c r="K117" s="6"/>
      <c r="L117" s="15">
        <f t="shared" si="39"/>
        <v>0</v>
      </c>
      <c r="M117" s="6"/>
      <c r="N117" s="6"/>
      <c r="O117" s="6"/>
      <c r="P117" s="6"/>
      <c r="Q117" s="6"/>
      <c r="R117" s="6"/>
      <c r="S117" s="6"/>
      <c r="T117" s="6"/>
      <c r="U117" s="17" t="s">
        <v>142</v>
      </c>
      <c r="V117" s="15" t="str">
        <f>IF(U117&gt;"a",U117,SUM(M117:U117))</f>
        <v>dq</v>
      </c>
      <c r="W117" s="18" t="str">
        <f>IF(V117&gt;"a",V117,L117+V117)</f>
        <v>dq</v>
      </c>
      <c r="X117" s="11"/>
    </row>
    <row r="118" spans="1:24" x14ac:dyDescent="0.2">
      <c r="A118" s="43" t="s">
        <v>130</v>
      </c>
      <c r="B118" s="21" t="str">
        <f>B117</f>
        <v>Wau</v>
      </c>
      <c r="C118" s="22">
        <v>12</v>
      </c>
      <c r="D118" s="22">
        <v>6</v>
      </c>
      <c r="E118" s="22">
        <v>10</v>
      </c>
      <c r="F118" s="22">
        <v>9</v>
      </c>
      <c r="G118" s="22">
        <v>6</v>
      </c>
      <c r="H118" s="22">
        <v>8</v>
      </c>
      <c r="I118" s="22">
        <v>7</v>
      </c>
      <c r="J118" s="22">
        <v>9</v>
      </c>
      <c r="K118" s="22">
        <v>9</v>
      </c>
      <c r="L118" s="23">
        <f t="shared" si="39"/>
        <v>76</v>
      </c>
      <c r="M118" s="22">
        <v>10</v>
      </c>
      <c r="N118" s="22">
        <v>7</v>
      </c>
      <c r="O118" s="22">
        <v>6</v>
      </c>
      <c r="P118" s="22">
        <v>9</v>
      </c>
      <c r="Q118" s="22">
        <v>6</v>
      </c>
      <c r="R118" s="22">
        <v>5</v>
      </c>
      <c r="S118" s="22">
        <v>7</v>
      </c>
      <c r="T118" s="22">
        <v>6</v>
      </c>
      <c r="U118" s="24">
        <v>10</v>
      </c>
      <c r="V118" s="23">
        <f>IF(U118&gt;"a",U118,SUM(M118:U118))</f>
        <v>66</v>
      </c>
      <c r="W118" s="25">
        <f>IF(V118&gt;"a",V118,L118+V118)</f>
        <v>142</v>
      </c>
      <c r="X118" s="11"/>
    </row>
    <row r="119" spans="1:24" ht="12" thickBot="1" x14ac:dyDescent="0.25">
      <c r="A119" s="44" t="s">
        <v>5</v>
      </c>
      <c r="B119" s="26" t="str">
        <f>B118</f>
        <v>Wau</v>
      </c>
      <c r="C119" s="26">
        <f t="shared" ref="C119:K119" si="40">MIN(C114:C118)</f>
        <v>6</v>
      </c>
      <c r="D119" s="26">
        <f t="shared" si="40"/>
        <v>4</v>
      </c>
      <c r="E119" s="26">
        <f t="shared" si="40"/>
        <v>5</v>
      </c>
      <c r="F119" s="26">
        <f t="shared" si="40"/>
        <v>6</v>
      </c>
      <c r="G119" s="26">
        <f t="shared" si="40"/>
        <v>4</v>
      </c>
      <c r="H119" s="26">
        <f t="shared" si="40"/>
        <v>6</v>
      </c>
      <c r="I119" s="26">
        <f t="shared" si="40"/>
        <v>5</v>
      </c>
      <c r="J119" s="26">
        <f t="shared" si="40"/>
        <v>4</v>
      </c>
      <c r="K119" s="26">
        <f t="shared" si="40"/>
        <v>6</v>
      </c>
      <c r="L119" s="27">
        <f t="shared" si="39"/>
        <v>46</v>
      </c>
      <c r="M119" s="26">
        <f t="shared" ref="M119:U119" si="41">MIN(M114:M118)</f>
        <v>5</v>
      </c>
      <c r="N119" s="26">
        <f t="shared" si="41"/>
        <v>5</v>
      </c>
      <c r="O119" s="26">
        <f t="shared" si="41"/>
        <v>5</v>
      </c>
      <c r="P119" s="26">
        <f t="shared" si="41"/>
        <v>6</v>
      </c>
      <c r="Q119" s="26">
        <f t="shared" si="41"/>
        <v>5</v>
      </c>
      <c r="R119" s="26">
        <f t="shared" si="41"/>
        <v>5</v>
      </c>
      <c r="S119" s="26">
        <f t="shared" si="41"/>
        <v>5</v>
      </c>
      <c r="T119" s="26">
        <f t="shared" si="41"/>
        <v>3</v>
      </c>
      <c r="U119" s="28">
        <f t="shared" si="41"/>
        <v>7</v>
      </c>
      <c r="V119" s="27">
        <f>SUM(M119:U119)</f>
        <v>46</v>
      </c>
      <c r="W119" s="29">
        <f>L119+V119</f>
        <v>92</v>
      </c>
      <c r="X119" s="11"/>
    </row>
    <row r="120" spans="1:24" ht="12.75" thickTop="1" thickBot="1" x14ac:dyDescent="0.25">
      <c r="A120" s="45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5"/>
      <c r="M120" s="19"/>
      <c r="N120" s="19"/>
      <c r="O120" s="19"/>
      <c r="P120" s="19"/>
      <c r="Q120" s="19"/>
      <c r="R120" s="19"/>
      <c r="S120" s="19"/>
      <c r="T120" s="19"/>
      <c r="U120" s="31"/>
      <c r="V120" s="15"/>
      <c r="W120" s="18"/>
      <c r="X120" s="32"/>
    </row>
    <row r="121" spans="1:24" ht="16.5" thickTop="1" x14ac:dyDescent="0.25">
      <c r="A121" s="46" t="s">
        <v>59</v>
      </c>
      <c r="B121" s="33" t="s">
        <v>1</v>
      </c>
      <c r="C121" s="34">
        <v>1</v>
      </c>
      <c r="D121" s="34">
        <v>2</v>
      </c>
      <c r="E121" s="34">
        <v>3</v>
      </c>
      <c r="F121" s="34">
        <v>4</v>
      </c>
      <c r="G121" s="34">
        <v>5</v>
      </c>
      <c r="H121" s="34">
        <v>6</v>
      </c>
      <c r="I121" s="34">
        <v>7</v>
      </c>
      <c r="J121" s="34">
        <v>8</v>
      </c>
      <c r="K121" s="34">
        <v>9</v>
      </c>
      <c r="L121" s="35" t="s">
        <v>2</v>
      </c>
      <c r="M121" s="34">
        <v>10</v>
      </c>
      <c r="N121" s="34">
        <v>11</v>
      </c>
      <c r="O121" s="34">
        <v>12</v>
      </c>
      <c r="P121" s="34">
        <v>13</v>
      </c>
      <c r="Q121" s="34">
        <v>14</v>
      </c>
      <c r="R121" s="34">
        <v>15</v>
      </c>
      <c r="S121" s="34">
        <v>16</v>
      </c>
      <c r="T121" s="34">
        <v>17</v>
      </c>
      <c r="U121" s="34">
        <v>18</v>
      </c>
      <c r="V121" s="35" t="s">
        <v>3</v>
      </c>
      <c r="W121" s="36" t="s">
        <v>4</v>
      </c>
      <c r="X121" s="11"/>
    </row>
    <row r="122" spans="1:24" x14ac:dyDescent="0.2">
      <c r="A122" s="42" t="s">
        <v>131</v>
      </c>
      <c r="B122" s="6" t="s">
        <v>61</v>
      </c>
      <c r="C122" s="6">
        <v>6</v>
      </c>
      <c r="D122" s="6">
        <v>6</v>
      </c>
      <c r="E122" s="6">
        <v>5</v>
      </c>
      <c r="F122" s="6">
        <v>6</v>
      </c>
      <c r="G122" s="6">
        <v>4</v>
      </c>
      <c r="H122" s="6">
        <v>6</v>
      </c>
      <c r="I122" s="6">
        <v>5</v>
      </c>
      <c r="J122" s="6">
        <v>5</v>
      </c>
      <c r="K122" s="6">
        <v>9</v>
      </c>
      <c r="L122" s="15">
        <f t="shared" ref="L122:L127" si="42">SUM(C122:K122)</f>
        <v>52</v>
      </c>
      <c r="M122" s="6">
        <v>7</v>
      </c>
      <c r="N122" s="6">
        <v>5</v>
      </c>
      <c r="O122" s="6">
        <v>7</v>
      </c>
      <c r="P122" s="6">
        <v>7</v>
      </c>
      <c r="Q122" s="6">
        <v>6</v>
      </c>
      <c r="R122" s="6">
        <v>5</v>
      </c>
      <c r="S122" s="6">
        <v>6</v>
      </c>
      <c r="T122" s="6">
        <v>5</v>
      </c>
      <c r="U122" s="17">
        <v>7</v>
      </c>
      <c r="V122" s="15">
        <f>IF(U122&gt;"a",U122,SUM(M122:U122))</f>
        <v>55</v>
      </c>
      <c r="W122" s="18">
        <f>IF(V122&gt;"a",V122,L122+V122)</f>
        <v>107</v>
      </c>
      <c r="X122" s="11"/>
    </row>
    <row r="123" spans="1:24" x14ac:dyDescent="0.2">
      <c r="A123" s="42" t="s">
        <v>132</v>
      </c>
      <c r="B123" s="19" t="str">
        <f>IF(B122="","",B122)</f>
        <v>WDP</v>
      </c>
      <c r="C123" s="6">
        <v>7</v>
      </c>
      <c r="D123" s="6">
        <v>7</v>
      </c>
      <c r="E123" s="6">
        <v>6</v>
      </c>
      <c r="F123" s="6">
        <v>6</v>
      </c>
      <c r="G123" s="6">
        <v>4</v>
      </c>
      <c r="H123" s="6">
        <v>6</v>
      </c>
      <c r="I123" s="6">
        <v>6</v>
      </c>
      <c r="J123" s="6">
        <v>4</v>
      </c>
      <c r="K123" s="17">
        <v>6</v>
      </c>
      <c r="L123" s="15">
        <f t="shared" si="42"/>
        <v>52</v>
      </c>
      <c r="M123" s="6">
        <v>7</v>
      </c>
      <c r="N123" s="6">
        <v>6</v>
      </c>
      <c r="O123" s="6">
        <v>5</v>
      </c>
      <c r="P123" s="6">
        <v>4</v>
      </c>
      <c r="Q123" s="6">
        <v>5</v>
      </c>
      <c r="R123" s="6">
        <v>6</v>
      </c>
      <c r="S123" s="6">
        <v>6</v>
      </c>
      <c r="T123" s="6">
        <v>5</v>
      </c>
      <c r="U123" s="6">
        <v>8</v>
      </c>
      <c r="V123" s="15">
        <f>IF(U123&gt;"a",U123,SUM(M123:U123))</f>
        <v>52</v>
      </c>
      <c r="W123" s="18">
        <f>IF(V123&gt;"a",V123,L123+V123)</f>
        <v>104</v>
      </c>
      <c r="X123" s="11" t="s">
        <v>4</v>
      </c>
    </row>
    <row r="124" spans="1:24" ht="12" thickBot="1" x14ac:dyDescent="0.25">
      <c r="A124" s="42" t="s">
        <v>133</v>
      </c>
      <c r="B124" s="19" t="str">
        <f>B123</f>
        <v>WDP</v>
      </c>
      <c r="C124" s="6">
        <v>7</v>
      </c>
      <c r="D124" s="6">
        <v>5</v>
      </c>
      <c r="E124" s="6">
        <v>6</v>
      </c>
      <c r="F124" s="6">
        <v>5</v>
      </c>
      <c r="G124" s="6">
        <v>5</v>
      </c>
      <c r="H124" s="6">
        <v>7</v>
      </c>
      <c r="I124" s="6">
        <v>5</v>
      </c>
      <c r="J124" s="6">
        <v>5</v>
      </c>
      <c r="K124" s="6">
        <v>7</v>
      </c>
      <c r="L124" s="15">
        <f t="shared" si="42"/>
        <v>52</v>
      </c>
      <c r="M124" s="6">
        <v>6</v>
      </c>
      <c r="N124" s="6">
        <v>6</v>
      </c>
      <c r="O124" s="6">
        <v>6</v>
      </c>
      <c r="P124" s="6">
        <v>7</v>
      </c>
      <c r="Q124" s="6">
        <v>4</v>
      </c>
      <c r="R124" s="6">
        <v>7</v>
      </c>
      <c r="S124" s="6">
        <v>10</v>
      </c>
      <c r="T124" s="6">
        <v>4</v>
      </c>
      <c r="U124" s="17">
        <v>8</v>
      </c>
      <c r="V124" s="15">
        <f>IF(U124&gt;"a",U124,SUM(M124:U124))</f>
        <v>58</v>
      </c>
      <c r="W124" s="18">
        <f>IF(V124&gt;"a",V124,L124+V124)</f>
        <v>110</v>
      </c>
      <c r="X124" s="20">
        <f>IF(COUNT(W122:W126)&lt;=3,"DQ",IF(COUNT(W122:W126)=4,SUM(W122:W126),SUM(W122:W126)-MAX(W122:W126)))</f>
        <v>424</v>
      </c>
    </row>
    <row r="125" spans="1:24" ht="12" thickTop="1" x14ac:dyDescent="0.2">
      <c r="A125" s="42" t="s">
        <v>134</v>
      </c>
      <c r="B125" s="19" t="str">
        <f>B124</f>
        <v>WDP</v>
      </c>
      <c r="C125" s="6">
        <v>7</v>
      </c>
      <c r="D125" s="6">
        <v>6</v>
      </c>
      <c r="E125" s="6">
        <v>5</v>
      </c>
      <c r="F125" s="6">
        <v>5</v>
      </c>
      <c r="G125" s="6">
        <v>6</v>
      </c>
      <c r="H125" s="6">
        <v>6</v>
      </c>
      <c r="I125" s="6">
        <v>5</v>
      </c>
      <c r="J125" s="6">
        <v>4</v>
      </c>
      <c r="K125" s="6">
        <v>11</v>
      </c>
      <c r="L125" s="15">
        <f t="shared" si="42"/>
        <v>55</v>
      </c>
      <c r="M125" s="6">
        <v>6</v>
      </c>
      <c r="N125" s="6">
        <v>5</v>
      </c>
      <c r="O125" s="6">
        <v>5</v>
      </c>
      <c r="P125" s="6">
        <v>6</v>
      </c>
      <c r="Q125" s="6">
        <v>5</v>
      </c>
      <c r="R125" s="6">
        <v>6</v>
      </c>
      <c r="S125" s="6">
        <v>7</v>
      </c>
      <c r="T125" s="6">
        <v>4</v>
      </c>
      <c r="U125" s="17">
        <v>9</v>
      </c>
      <c r="V125" s="15">
        <f>IF(U125&gt;"a",U125,SUM(M125:U125))</f>
        <v>53</v>
      </c>
      <c r="W125" s="18">
        <f>IF(V125&gt;"a",V125,L125+V125)</f>
        <v>108</v>
      </c>
      <c r="X125" s="11"/>
    </row>
    <row r="126" spans="1:24" x14ac:dyDescent="0.2">
      <c r="A126" s="43" t="s">
        <v>135</v>
      </c>
      <c r="B126" s="21" t="str">
        <f>B125</f>
        <v>WDP</v>
      </c>
      <c r="C126" s="22">
        <v>6</v>
      </c>
      <c r="D126" s="22">
        <v>6</v>
      </c>
      <c r="E126" s="22">
        <v>7</v>
      </c>
      <c r="F126" s="22">
        <v>5</v>
      </c>
      <c r="G126" s="22">
        <v>5</v>
      </c>
      <c r="H126" s="22">
        <v>5</v>
      </c>
      <c r="I126" s="22">
        <v>7</v>
      </c>
      <c r="J126" s="22">
        <v>4</v>
      </c>
      <c r="K126" s="22">
        <v>6</v>
      </c>
      <c r="L126" s="23">
        <f t="shared" si="42"/>
        <v>51</v>
      </c>
      <c r="M126" s="22">
        <v>7</v>
      </c>
      <c r="N126" s="22">
        <v>7</v>
      </c>
      <c r="O126" s="22">
        <v>5</v>
      </c>
      <c r="P126" s="22">
        <v>9</v>
      </c>
      <c r="Q126" s="22">
        <v>5</v>
      </c>
      <c r="R126" s="22">
        <v>5</v>
      </c>
      <c r="S126" s="22">
        <v>5</v>
      </c>
      <c r="T126" s="22">
        <v>5</v>
      </c>
      <c r="U126" s="24">
        <v>6</v>
      </c>
      <c r="V126" s="23">
        <f>IF(U126&gt;"a",U126,SUM(M126:U126))</f>
        <v>54</v>
      </c>
      <c r="W126" s="25">
        <f>IF(V126&gt;"a",V126,L126+V126)</f>
        <v>105</v>
      </c>
      <c r="X126" s="11"/>
    </row>
    <row r="127" spans="1:24" ht="12" thickBot="1" x14ac:dyDescent="0.25">
      <c r="A127" s="44" t="s">
        <v>5</v>
      </c>
      <c r="B127" s="26" t="str">
        <f>B126</f>
        <v>WDP</v>
      </c>
      <c r="C127" s="26">
        <f t="shared" ref="C127:K127" si="43">MIN(C122:C126)</f>
        <v>6</v>
      </c>
      <c r="D127" s="26">
        <f t="shared" si="43"/>
        <v>5</v>
      </c>
      <c r="E127" s="26">
        <f t="shared" si="43"/>
        <v>5</v>
      </c>
      <c r="F127" s="26">
        <f t="shared" si="43"/>
        <v>5</v>
      </c>
      <c r="G127" s="26">
        <f t="shared" si="43"/>
        <v>4</v>
      </c>
      <c r="H127" s="26">
        <f t="shared" si="43"/>
        <v>5</v>
      </c>
      <c r="I127" s="26">
        <f t="shared" si="43"/>
        <v>5</v>
      </c>
      <c r="J127" s="26">
        <f t="shared" si="43"/>
        <v>4</v>
      </c>
      <c r="K127" s="26">
        <f t="shared" si="43"/>
        <v>6</v>
      </c>
      <c r="L127" s="27">
        <f t="shared" si="42"/>
        <v>45</v>
      </c>
      <c r="M127" s="26">
        <f t="shared" ref="M127:U127" si="44">MIN(M122:M126)</f>
        <v>6</v>
      </c>
      <c r="N127" s="26">
        <f t="shared" si="44"/>
        <v>5</v>
      </c>
      <c r="O127" s="26">
        <f t="shared" si="44"/>
        <v>5</v>
      </c>
      <c r="P127" s="26">
        <f t="shared" si="44"/>
        <v>4</v>
      </c>
      <c r="Q127" s="26">
        <f t="shared" si="44"/>
        <v>4</v>
      </c>
      <c r="R127" s="26">
        <f t="shared" si="44"/>
        <v>5</v>
      </c>
      <c r="S127" s="26">
        <f t="shared" si="44"/>
        <v>5</v>
      </c>
      <c r="T127" s="26">
        <f t="shared" si="44"/>
        <v>4</v>
      </c>
      <c r="U127" s="28">
        <f t="shared" si="44"/>
        <v>6</v>
      </c>
      <c r="V127" s="27">
        <f>SUM(M127:U127)</f>
        <v>44</v>
      </c>
      <c r="W127" s="29">
        <f>L127+V127</f>
        <v>89</v>
      </c>
      <c r="X127" s="11"/>
    </row>
    <row r="128" spans="1:24" ht="12.75" thickTop="1" thickBot="1" x14ac:dyDescent="0.25">
      <c r="A128" s="45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5"/>
      <c r="M128" s="19"/>
      <c r="N128" s="19"/>
      <c r="O128" s="19"/>
      <c r="P128" s="19"/>
      <c r="Q128" s="19"/>
      <c r="R128" s="19"/>
      <c r="S128" s="19"/>
      <c r="T128" s="19"/>
      <c r="U128" s="31"/>
      <c r="V128" s="15"/>
      <c r="W128" s="18"/>
      <c r="X128" s="32"/>
    </row>
    <row r="129" spans="1:38" ht="16.5" thickTop="1" x14ac:dyDescent="0.25">
      <c r="A129" s="46" t="s">
        <v>35</v>
      </c>
      <c r="B129" s="33" t="s">
        <v>1</v>
      </c>
      <c r="C129" s="34">
        <v>1</v>
      </c>
      <c r="D129" s="34">
        <v>2</v>
      </c>
      <c r="E129" s="34">
        <v>3</v>
      </c>
      <c r="F129" s="34">
        <v>4</v>
      </c>
      <c r="G129" s="34">
        <v>5</v>
      </c>
      <c r="H129" s="34">
        <v>6</v>
      </c>
      <c r="I129" s="34">
        <v>7</v>
      </c>
      <c r="J129" s="34">
        <v>8</v>
      </c>
      <c r="K129" s="34">
        <v>9</v>
      </c>
      <c r="L129" s="35" t="s">
        <v>2</v>
      </c>
      <c r="M129" s="34">
        <v>10</v>
      </c>
      <c r="N129" s="34">
        <v>11</v>
      </c>
      <c r="O129" s="34">
        <v>12</v>
      </c>
      <c r="P129" s="34">
        <v>13</v>
      </c>
      <c r="Q129" s="34">
        <v>14</v>
      </c>
      <c r="R129" s="34">
        <v>15</v>
      </c>
      <c r="S129" s="34">
        <v>16</v>
      </c>
      <c r="T129" s="34">
        <v>17</v>
      </c>
      <c r="U129" s="34">
        <v>18</v>
      </c>
      <c r="V129" s="35" t="s">
        <v>3</v>
      </c>
      <c r="W129" s="36" t="s">
        <v>4</v>
      </c>
      <c r="X129" s="11"/>
    </row>
    <row r="130" spans="1:38" x14ac:dyDescent="0.2">
      <c r="A130" s="42" t="s">
        <v>136</v>
      </c>
      <c r="B130" s="6" t="s">
        <v>143</v>
      </c>
      <c r="C130" s="6">
        <v>6</v>
      </c>
      <c r="D130" s="6">
        <v>5</v>
      </c>
      <c r="E130" s="6">
        <v>7</v>
      </c>
      <c r="F130" s="6">
        <v>5</v>
      </c>
      <c r="G130" s="6">
        <v>5</v>
      </c>
      <c r="H130" s="6">
        <v>4</v>
      </c>
      <c r="I130" s="6">
        <v>6</v>
      </c>
      <c r="J130" s="6">
        <v>4</v>
      </c>
      <c r="K130" s="6">
        <v>6</v>
      </c>
      <c r="L130" s="15">
        <f t="shared" ref="L130:L135" si="45">SUM(C130:K130)</f>
        <v>48</v>
      </c>
      <c r="M130" s="6">
        <v>5</v>
      </c>
      <c r="N130" s="6">
        <v>5</v>
      </c>
      <c r="O130" s="6">
        <v>5</v>
      </c>
      <c r="P130" s="6">
        <v>4</v>
      </c>
      <c r="Q130" s="6">
        <v>4</v>
      </c>
      <c r="R130" s="6">
        <v>5</v>
      </c>
      <c r="S130" s="6">
        <v>5</v>
      </c>
      <c r="T130" s="6">
        <v>3</v>
      </c>
      <c r="U130" s="17">
        <v>8</v>
      </c>
      <c r="V130" s="15">
        <f>IF(U130&gt;"a",U130,SUM(M130:U130))</f>
        <v>44</v>
      </c>
      <c r="W130" s="18">
        <f>IF(V130&gt;"a",V130,L130+V130)</f>
        <v>92</v>
      </c>
      <c r="X130" s="11"/>
    </row>
    <row r="131" spans="1:38" x14ac:dyDescent="0.2">
      <c r="A131" s="42" t="s">
        <v>137</v>
      </c>
      <c r="B131" s="19" t="str">
        <f>IF(B130="","",B130)</f>
        <v>Wri</v>
      </c>
      <c r="C131" s="6">
        <v>7</v>
      </c>
      <c r="D131" s="6">
        <v>5</v>
      </c>
      <c r="E131" s="6">
        <v>6</v>
      </c>
      <c r="F131" s="6">
        <v>7</v>
      </c>
      <c r="G131" s="6">
        <v>3</v>
      </c>
      <c r="H131" s="6">
        <v>6</v>
      </c>
      <c r="I131" s="6">
        <v>7</v>
      </c>
      <c r="J131" s="6">
        <v>5</v>
      </c>
      <c r="K131" s="17">
        <v>7</v>
      </c>
      <c r="L131" s="15">
        <f t="shared" si="45"/>
        <v>53</v>
      </c>
      <c r="M131" s="6">
        <v>6</v>
      </c>
      <c r="N131" s="6">
        <v>4</v>
      </c>
      <c r="O131" s="6">
        <v>4</v>
      </c>
      <c r="P131" s="6">
        <v>6</v>
      </c>
      <c r="Q131" s="6">
        <v>6</v>
      </c>
      <c r="R131" s="6">
        <v>6</v>
      </c>
      <c r="S131" s="6">
        <v>5</v>
      </c>
      <c r="T131" s="6">
        <v>4</v>
      </c>
      <c r="U131" s="6">
        <v>6</v>
      </c>
      <c r="V131" s="15">
        <f>IF(U131&gt;"a",U131,SUM(M131:U131))</f>
        <v>47</v>
      </c>
      <c r="W131" s="18">
        <f>IF(V131&gt;"a",V131,L131+V131)</f>
        <v>100</v>
      </c>
      <c r="X131" s="11" t="s">
        <v>4</v>
      </c>
    </row>
    <row r="132" spans="1:38" ht="12" thickBot="1" x14ac:dyDescent="0.25">
      <c r="A132" s="42" t="s">
        <v>138</v>
      </c>
      <c r="B132" s="19" t="str">
        <f>B131</f>
        <v>Wri</v>
      </c>
      <c r="C132" s="6">
        <v>7</v>
      </c>
      <c r="D132" s="6">
        <v>5</v>
      </c>
      <c r="E132" s="6">
        <v>4</v>
      </c>
      <c r="F132" s="6">
        <v>5</v>
      </c>
      <c r="G132" s="6">
        <v>4</v>
      </c>
      <c r="H132" s="6">
        <v>7</v>
      </c>
      <c r="I132" s="6">
        <v>5</v>
      </c>
      <c r="J132" s="6">
        <v>5</v>
      </c>
      <c r="K132" s="6">
        <v>8</v>
      </c>
      <c r="L132" s="15">
        <f t="shared" si="45"/>
        <v>50</v>
      </c>
      <c r="M132" s="6">
        <v>8</v>
      </c>
      <c r="N132" s="6">
        <v>4</v>
      </c>
      <c r="O132" s="6">
        <v>7</v>
      </c>
      <c r="P132" s="6">
        <v>7</v>
      </c>
      <c r="Q132" s="6">
        <v>5</v>
      </c>
      <c r="R132" s="6">
        <v>6</v>
      </c>
      <c r="S132" s="6">
        <v>6</v>
      </c>
      <c r="T132" s="6">
        <v>3</v>
      </c>
      <c r="U132" s="17">
        <v>8</v>
      </c>
      <c r="V132" s="15">
        <f>IF(U132&gt;"a",U132,SUM(M132:U132))</f>
        <v>54</v>
      </c>
      <c r="W132" s="18">
        <f>IF(V132&gt;"a",V132,L132+V132)</f>
        <v>104</v>
      </c>
      <c r="X132" s="20">
        <f>IF(COUNT(W130:W134)&lt;=3,"DQ",IF(COUNT(W130:W134)=4,SUM(W130:W134),SUM(W130:W134)-MAX(W130:W134)))</f>
        <v>404</v>
      </c>
    </row>
    <row r="133" spans="1:38" ht="12" thickTop="1" x14ac:dyDescent="0.2">
      <c r="A133" s="42" t="s">
        <v>139</v>
      </c>
      <c r="B133" s="19" t="str">
        <f>B132</f>
        <v>Wri</v>
      </c>
      <c r="C133" s="6"/>
      <c r="D133" s="6"/>
      <c r="E133" s="6"/>
      <c r="F133" s="6"/>
      <c r="G133" s="6"/>
      <c r="H133" s="6"/>
      <c r="I133" s="6"/>
      <c r="J133" s="6"/>
      <c r="K133" s="6"/>
      <c r="L133" s="15">
        <f t="shared" si="45"/>
        <v>0</v>
      </c>
      <c r="M133" s="6"/>
      <c r="N133" s="6"/>
      <c r="O133" s="6"/>
      <c r="P133" s="6"/>
      <c r="Q133" s="6"/>
      <c r="R133" s="6"/>
      <c r="S133" s="6"/>
      <c r="T133" s="6"/>
      <c r="U133" s="17" t="s">
        <v>142</v>
      </c>
      <c r="V133" s="15" t="str">
        <f>IF(U133&gt;"a",U133,SUM(M133:U133))</f>
        <v>dq</v>
      </c>
      <c r="W133" s="18" t="str">
        <f>IF(V133&gt;"a",V133,L133+V133)</f>
        <v>dq</v>
      </c>
      <c r="X133" s="11"/>
    </row>
    <row r="134" spans="1:38" x14ac:dyDescent="0.2">
      <c r="A134" s="43" t="s">
        <v>140</v>
      </c>
      <c r="B134" s="21" t="str">
        <f>B133</f>
        <v>Wri</v>
      </c>
      <c r="C134" s="22">
        <v>6</v>
      </c>
      <c r="D134" s="22">
        <v>4</v>
      </c>
      <c r="E134" s="22">
        <v>5</v>
      </c>
      <c r="F134" s="22">
        <v>5</v>
      </c>
      <c r="G134" s="22">
        <v>5</v>
      </c>
      <c r="H134" s="22">
        <v>7</v>
      </c>
      <c r="I134" s="22">
        <v>9</v>
      </c>
      <c r="J134" s="22">
        <v>6</v>
      </c>
      <c r="K134" s="22">
        <v>7</v>
      </c>
      <c r="L134" s="23">
        <f t="shared" si="45"/>
        <v>54</v>
      </c>
      <c r="M134" s="22">
        <v>6</v>
      </c>
      <c r="N134" s="22">
        <v>5</v>
      </c>
      <c r="O134" s="22">
        <v>5</v>
      </c>
      <c r="P134" s="22">
        <v>5</v>
      </c>
      <c r="Q134" s="22">
        <v>5</v>
      </c>
      <c r="R134" s="22">
        <v>6</v>
      </c>
      <c r="S134" s="22">
        <v>7</v>
      </c>
      <c r="T134" s="22">
        <v>9</v>
      </c>
      <c r="U134" s="24">
        <v>6</v>
      </c>
      <c r="V134" s="23">
        <f>IF(U134&gt;"a",U134,SUM(M134:U134))</f>
        <v>54</v>
      </c>
      <c r="W134" s="25">
        <f>IF(V134&gt;"a",V134,L134+V134)</f>
        <v>108</v>
      </c>
      <c r="X134" s="11"/>
    </row>
    <row r="135" spans="1:38" ht="12" thickBot="1" x14ac:dyDescent="0.25">
      <c r="A135" s="44" t="s">
        <v>5</v>
      </c>
      <c r="B135" s="26" t="str">
        <f>B134</f>
        <v>Wri</v>
      </c>
      <c r="C135" s="26">
        <f t="shared" ref="C135:K135" si="46">MIN(C130:C134)</f>
        <v>6</v>
      </c>
      <c r="D135" s="26">
        <f t="shared" si="46"/>
        <v>4</v>
      </c>
      <c r="E135" s="26">
        <f t="shared" si="46"/>
        <v>4</v>
      </c>
      <c r="F135" s="26">
        <f t="shared" si="46"/>
        <v>5</v>
      </c>
      <c r="G135" s="26">
        <f t="shared" si="46"/>
        <v>3</v>
      </c>
      <c r="H135" s="26">
        <f t="shared" si="46"/>
        <v>4</v>
      </c>
      <c r="I135" s="26">
        <f t="shared" si="46"/>
        <v>5</v>
      </c>
      <c r="J135" s="26">
        <f t="shared" si="46"/>
        <v>4</v>
      </c>
      <c r="K135" s="26">
        <f t="shared" si="46"/>
        <v>6</v>
      </c>
      <c r="L135" s="27">
        <f t="shared" si="45"/>
        <v>41</v>
      </c>
      <c r="M135" s="26">
        <f t="shared" ref="M135:U135" si="47">MIN(M130:M134)</f>
        <v>5</v>
      </c>
      <c r="N135" s="26">
        <f t="shared" si="47"/>
        <v>4</v>
      </c>
      <c r="O135" s="26">
        <f t="shared" si="47"/>
        <v>4</v>
      </c>
      <c r="P135" s="26">
        <f t="shared" si="47"/>
        <v>4</v>
      </c>
      <c r="Q135" s="26">
        <f t="shared" si="47"/>
        <v>4</v>
      </c>
      <c r="R135" s="26">
        <f t="shared" si="47"/>
        <v>5</v>
      </c>
      <c r="S135" s="26">
        <f t="shared" si="47"/>
        <v>5</v>
      </c>
      <c r="T135" s="26">
        <f t="shared" si="47"/>
        <v>3</v>
      </c>
      <c r="U135" s="28">
        <f t="shared" si="47"/>
        <v>6</v>
      </c>
      <c r="V135" s="27">
        <f>SUM(M135:U135)</f>
        <v>40</v>
      </c>
      <c r="W135" s="29">
        <f>L135+V135</f>
        <v>81</v>
      </c>
      <c r="X135" s="11"/>
    </row>
    <row r="136" spans="1:38" ht="12" thickTop="1" x14ac:dyDescent="0.2">
      <c r="A136" s="30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15"/>
      <c r="M136" s="6"/>
      <c r="N136" s="6"/>
      <c r="O136" s="6"/>
      <c r="P136" s="6"/>
      <c r="Q136" s="6"/>
      <c r="R136" s="6"/>
      <c r="S136" s="6"/>
      <c r="T136" s="6"/>
      <c r="U136" s="6"/>
      <c r="V136" s="15"/>
      <c r="W136" s="18"/>
      <c r="X136" s="32"/>
    </row>
    <row r="137" spans="1:38" x14ac:dyDescent="0.2">
      <c r="A137" s="1"/>
      <c r="B137" s="13" t="s">
        <v>1</v>
      </c>
      <c r="C137" s="14">
        <v>1</v>
      </c>
      <c r="D137" s="14">
        <v>2</v>
      </c>
      <c r="E137" s="14">
        <v>3</v>
      </c>
      <c r="F137" s="14">
        <v>4</v>
      </c>
      <c r="G137" s="14">
        <v>5</v>
      </c>
      <c r="H137" s="14">
        <v>6</v>
      </c>
      <c r="I137" s="14">
        <v>7</v>
      </c>
      <c r="J137" s="14">
        <v>8</v>
      </c>
      <c r="K137" s="14">
        <v>9</v>
      </c>
      <c r="L137" s="15"/>
      <c r="M137" s="14">
        <v>10</v>
      </c>
      <c r="N137" s="14">
        <v>11</v>
      </c>
      <c r="O137" s="14">
        <v>12</v>
      </c>
      <c r="P137" s="14">
        <v>13</v>
      </c>
      <c r="Q137" s="14">
        <v>14</v>
      </c>
      <c r="R137" s="14">
        <v>15</v>
      </c>
      <c r="S137" s="14">
        <v>16</v>
      </c>
      <c r="T137" s="14">
        <v>17</v>
      </c>
      <c r="U137" s="14">
        <v>18</v>
      </c>
    </row>
    <row r="138" spans="1:38" x14ac:dyDescent="0.2">
      <c r="A138" s="1" t="s">
        <v>22</v>
      </c>
      <c r="B138" s="1"/>
      <c r="C138" s="1">
        <f t="shared" ref="C138:K138" si="48">(AVERAGE(C122:C126,C130:C134,C114:C118,C106:C110,C98:C102,C90:C94,C82:C86,C74:C78,C66:C70,C58:C62,C50:C54,C10:C14))</f>
        <v>6.9655172413793105</v>
      </c>
      <c r="D138" s="1">
        <f t="shared" si="48"/>
        <v>5.431034482758621</v>
      </c>
      <c r="E138" s="1">
        <f t="shared" si="48"/>
        <v>6.0517241379310347</v>
      </c>
      <c r="F138" s="1">
        <f t="shared" si="48"/>
        <v>6.1206896551724137</v>
      </c>
      <c r="G138" s="1">
        <f t="shared" si="48"/>
        <v>4.5344827586206895</v>
      </c>
      <c r="H138" s="1">
        <f t="shared" si="48"/>
        <v>6.3620689655172411</v>
      </c>
      <c r="I138" s="1">
        <f t="shared" si="48"/>
        <v>6</v>
      </c>
      <c r="J138" s="1">
        <f t="shared" si="48"/>
        <v>4.5862068965517242</v>
      </c>
      <c r="K138" s="1">
        <f t="shared" si="48"/>
        <v>7.6034482758620694</v>
      </c>
      <c r="L138" s="1"/>
      <c r="M138" s="1">
        <f t="shared" ref="M138:U138" si="49">(AVERAGE(M122:M126,M130:M134,M114:M118,M106:M110,M98:M102,M90:M94,M82:M86,M74:M78,M66:M70,M58:M62,M50:M54,M10:M14))</f>
        <v>7.068965517241379</v>
      </c>
      <c r="N138" s="1">
        <f t="shared" si="49"/>
        <v>4.7931034482758621</v>
      </c>
      <c r="O138" s="1">
        <f t="shared" si="49"/>
        <v>5.7413793103448274</v>
      </c>
      <c r="P138" s="1">
        <f t="shared" si="49"/>
        <v>6.0862068965517242</v>
      </c>
      <c r="Q138" s="1">
        <f t="shared" si="49"/>
        <v>5.3620689655172411</v>
      </c>
      <c r="R138" s="1">
        <f t="shared" si="49"/>
        <v>5.8448275862068968</v>
      </c>
      <c r="S138" s="1">
        <f t="shared" si="49"/>
        <v>5.9482758620689653</v>
      </c>
      <c r="T138" s="1">
        <f t="shared" si="49"/>
        <v>4.4655172413793105</v>
      </c>
      <c r="U138" s="1">
        <f t="shared" si="49"/>
        <v>7.5517241379310347</v>
      </c>
      <c r="V138" s="37"/>
      <c r="W138" s="1"/>
    </row>
    <row r="139" spans="1:38" ht="15.75" customHeight="1" x14ac:dyDescent="0.2">
      <c r="A139" s="1" t="s">
        <v>24</v>
      </c>
      <c r="B139" s="1"/>
      <c r="C139" s="1">
        <f t="shared" ref="C139:K139" si="50">C138-C8</f>
        <v>1.9655172413793105</v>
      </c>
      <c r="D139" s="1">
        <f t="shared" si="50"/>
        <v>1.431034482758621</v>
      </c>
      <c r="E139" s="1">
        <f t="shared" si="50"/>
        <v>2.0517241379310347</v>
      </c>
      <c r="F139" s="1">
        <f t="shared" si="50"/>
        <v>2.1206896551724137</v>
      </c>
      <c r="G139" s="1">
        <f t="shared" si="50"/>
        <v>1.5344827586206895</v>
      </c>
      <c r="H139" s="1">
        <f t="shared" si="50"/>
        <v>2.3620689655172411</v>
      </c>
      <c r="I139" s="1">
        <f t="shared" si="50"/>
        <v>2</v>
      </c>
      <c r="J139" s="1">
        <f t="shared" si="50"/>
        <v>1.5862068965517242</v>
      </c>
      <c r="K139" s="1">
        <f t="shared" si="50"/>
        <v>2.6034482758620694</v>
      </c>
      <c r="L139" s="1"/>
      <c r="M139" s="1">
        <f t="shared" ref="M139:U139" si="51">M138-M8</f>
        <v>2.068965517241379</v>
      </c>
      <c r="N139" s="1">
        <f t="shared" si="51"/>
        <v>1.7931034482758621</v>
      </c>
      <c r="O139" s="1">
        <f t="shared" si="51"/>
        <v>1.7413793103448274</v>
      </c>
      <c r="P139" s="1">
        <f t="shared" si="51"/>
        <v>2.0862068965517242</v>
      </c>
      <c r="Q139" s="1">
        <f t="shared" si="51"/>
        <v>1.3620689655172411</v>
      </c>
      <c r="R139" s="1">
        <f t="shared" si="51"/>
        <v>1.8448275862068968</v>
      </c>
      <c r="S139" s="1">
        <f t="shared" si="51"/>
        <v>1.9482758620689653</v>
      </c>
      <c r="T139" s="1">
        <f t="shared" si="51"/>
        <v>1.4655172413793105</v>
      </c>
      <c r="U139" s="1">
        <f t="shared" si="51"/>
        <v>2.5517241379310347</v>
      </c>
      <c r="V139" s="37"/>
      <c r="W139" s="1"/>
    </row>
    <row r="140" spans="1:38" ht="24.75" customHeight="1" x14ac:dyDescent="0.4">
      <c r="V140" s="37"/>
      <c r="W140" s="1"/>
      <c r="Z140" s="122" t="str">
        <f>A4</f>
        <v>2015 Thunder Invite</v>
      </c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</row>
    <row r="141" spans="1:38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M141" s="1"/>
      <c r="N141" s="1"/>
      <c r="O141" s="1"/>
      <c r="P141" s="1"/>
      <c r="Q141" s="1"/>
      <c r="R141" s="1"/>
      <c r="S141" s="1"/>
      <c r="T141" s="1"/>
      <c r="U141" s="1"/>
      <c r="Z141" s="123" t="str">
        <f>A5</f>
        <v>Crystal Springs G.C.; August 14, 2015; Par 72</v>
      </c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</row>
    <row r="142" spans="1:38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M142" s="1"/>
      <c r="N142" s="1"/>
      <c r="O142" s="1"/>
      <c r="P142" s="1"/>
      <c r="Q142" s="1"/>
      <c r="R142" s="1"/>
      <c r="S142" s="1"/>
      <c r="T142" s="1"/>
      <c r="U142" s="1"/>
      <c r="Z142" s="124" t="s">
        <v>27</v>
      </c>
      <c r="AA142" s="124"/>
      <c r="AB142" s="124"/>
      <c r="AC142" s="124"/>
      <c r="AD142" s="124"/>
      <c r="AE142" s="124"/>
      <c r="AH142" s="124" t="s">
        <v>28</v>
      </c>
      <c r="AI142" s="124"/>
      <c r="AJ142" s="124"/>
      <c r="AK142" s="124"/>
      <c r="AL142" s="124"/>
    </row>
    <row r="143" spans="1:38" ht="11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M143" s="1"/>
      <c r="N143" s="1"/>
      <c r="O143" s="1"/>
      <c r="P143" s="1"/>
      <c r="Q143" s="1"/>
      <c r="R143" s="1"/>
      <c r="S143" s="1"/>
      <c r="T143" s="1"/>
      <c r="U143" s="1"/>
      <c r="Z143" s="56" t="s">
        <v>9</v>
      </c>
      <c r="AA143" s="57" t="s">
        <v>26</v>
      </c>
      <c r="AB143" s="58" t="s">
        <v>10</v>
      </c>
      <c r="AC143" s="58" t="s">
        <v>11</v>
      </c>
      <c r="AD143" s="56" t="s">
        <v>7</v>
      </c>
      <c r="AE143" s="58" t="s">
        <v>12</v>
      </c>
      <c r="AF143" s="59"/>
      <c r="AH143" s="60" t="s">
        <v>1</v>
      </c>
      <c r="AI143" s="58" t="s">
        <v>0</v>
      </c>
      <c r="AJ143" s="58" t="s">
        <v>25</v>
      </c>
      <c r="AK143" s="58" t="s">
        <v>15</v>
      </c>
      <c r="AL143" s="58" t="s">
        <v>8</v>
      </c>
    </row>
    <row r="144" spans="1:38" ht="11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M144" s="1"/>
      <c r="N144" s="1"/>
      <c r="O144" s="1"/>
      <c r="P144" s="1"/>
      <c r="Q144" s="1"/>
      <c r="R144" s="1"/>
      <c r="S144" s="1"/>
      <c r="T144" s="1"/>
      <c r="U144" s="1"/>
      <c r="Z144" s="1" t="str">
        <f>$B$34</f>
        <v>DP</v>
      </c>
      <c r="AA144" s="61" t="str">
        <f>$A$34</f>
        <v>Megan Growt</v>
      </c>
      <c r="AB144" s="47">
        <f>$L$34</f>
        <v>43</v>
      </c>
      <c r="AC144" s="47">
        <f>$V$34</f>
        <v>36</v>
      </c>
      <c r="AD144" s="47">
        <f>$W$34</f>
        <v>79</v>
      </c>
      <c r="AE144" s="47">
        <f>IF(AA144="","",IF(AD144&gt;"a","",IF(AD144=AD143,AE143,COUNTA($AE$108:AE143))))</f>
        <v>1</v>
      </c>
      <c r="AF144" s="62"/>
      <c r="AH144" s="1">
        <v>9</v>
      </c>
      <c r="AI144" s="47">
        <f>$K$8</f>
        <v>5</v>
      </c>
      <c r="AJ144" s="115">
        <f>$K$138</f>
        <v>7.6034482758620694</v>
      </c>
      <c r="AK144" s="115">
        <f>$K$139</f>
        <v>2.6034482758620694</v>
      </c>
      <c r="AL144" s="47">
        <f>IF(AK144=AK143,AL143,COUNT($AL$143:AL143)+1)</f>
        <v>1</v>
      </c>
    </row>
    <row r="145" spans="1:38" ht="11.25" customHeight="1" x14ac:dyDescent="0.2">
      <c r="A145" s="19" t="s">
        <v>6</v>
      </c>
      <c r="B145" s="55" t="s">
        <v>7</v>
      </c>
      <c r="C145" s="19"/>
      <c r="D145" s="19" t="s">
        <v>8</v>
      </c>
      <c r="E145" s="1"/>
      <c r="F145" s="1"/>
      <c r="G145" s="1"/>
      <c r="H145" s="1"/>
      <c r="I145" s="1"/>
      <c r="J145" s="1"/>
      <c r="K145" s="1"/>
      <c r="M145" s="1"/>
      <c r="N145" s="1"/>
      <c r="O145" s="1"/>
      <c r="P145" s="1"/>
      <c r="Q145" s="1"/>
      <c r="R145" s="1"/>
      <c r="S145" s="1"/>
      <c r="T145" s="1"/>
      <c r="U145" s="1"/>
      <c r="Z145" s="1" t="str">
        <f>$B$43</f>
        <v>FVL</v>
      </c>
      <c r="AA145" s="61" t="str">
        <f>$A$43</f>
        <v>Trystin Kluess</v>
      </c>
      <c r="AB145" s="47">
        <f>$L$43</f>
        <v>41</v>
      </c>
      <c r="AC145" s="47">
        <f>$V$43</f>
        <v>42</v>
      </c>
      <c r="AD145" s="47">
        <f>$W$43</f>
        <v>83</v>
      </c>
      <c r="AE145" s="47">
        <f>IF(AA145="","",IF(AD145&gt;"a","",IF(AD145=AD144,AE144,COUNTA($AE$108:AE144))))</f>
        <v>2</v>
      </c>
      <c r="AF145" s="62"/>
      <c r="AH145" s="1">
        <v>18</v>
      </c>
      <c r="AI145" s="47">
        <f>$U$8</f>
        <v>5</v>
      </c>
      <c r="AJ145" s="115">
        <f>$U$138</f>
        <v>7.5517241379310347</v>
      </c>
      <c r="AK145" s="115">
        <f>$U$139</f>
        <v>2.5517241379310347</v>
      </c>
      <c r="AL145" s="47">
        <f>IF(AK145=AK144,AL144,COUNT($AL$143:AL144)+1)</f>
        <v>2</v>
      </c>
    </row>
    <row r="146" spans="1:38" ht="11.25" customHeight="1" x14ac:dyDescent="0.2">
      <c r="A146" s="1" t="str">
        <f>$A$41</f>
        <v>Fox Valley Luth</v>
      </c>
      <c r="B146" s="1">
        <f>$X$44</f>
        <v>350</v>
      </c>
      <c r="C146" s="1"/>
      <c r="D146" s="1">
        <f>IF(A146="","",IF(B146=B145,D145,COUNT($D$145:D145)+1))</f>
        <v>1</v>
      </c>
      <c r="E146" s="1"/>
      <c r="F146" s="1"/>
      <c r="G146" s="1"/>
      <c r="H146" s="1"/>
      <c r="I146" s="1"/>
      <c r="J146" s="1"/>
      <c r="K146" s="1"/>
      <c r="M146" s="1"/>
      <c r="N146" s="1"/>
      <c r="O146" s="1"/>
      <c r="P146" s="1"/>
      <c r="Q146" s="1"/>
      <c r="R146" s="1"/>
      <c r="S146" s="1"/>
      <c r="T146" s="1"/>
      <c r="U146" s="1"/>
      <c r="Z146" s="1" t="str">
        <f>$B$50</f>
        <v>Fre</v>
      </c>
      <c r="AA146" s="61" t="str">
        <f>$A$50</f>
        <v>Lori Meyer</v>
      </c>
      <c r="AB146" s="47">
        <f>$L$50</f>
        <v>42</v>
      </c>
      <c r="AC146" s="47">
        <f>$V$50</f>
        <v>41</v>
      </c>
      <c r="AD146" s="47">
        <f>$W$50</f>
        <v>83</v>
      </c>
      <c r="AE146" s="47">
        <f>IF(AA146="","",IF(AD146&gt;"a","",IF(AD146=AD145,AE145,COUNTA($AE$108:AE145))))</f>
        <v>2</v>
      </c>
      <c r="AF146" s="62"/>
      <c r="AH146" s="19">
        <v>6</v>
      </c>
      <c r="AI146" s="63">
        <f>$H$8</f>
        <v>4</v>
      </c>
      <c r="AJ146" s="116">
        <f>$H$138</f>
        <v>6.3620689655172411</v>
      </c>
      <c r="AK146" s="116">
        <f>$H$139</f>
        <v>2.3620689655172411</v>
      </c>
      <c r="AL146" s="47">
        <f>IF(AK146=AK145,AL145,COUNT($AL$143:AL145)+1)</f>
        <v>3</v>
      </c>
    </row>
    <row r="147" spans="1:38" ht="11.25" customHeight="1" x14ac:dyDescent="0.2">
      <c r="A147" s="1" t="str">
        <f>$A$65</f>
        <v>Hortonville</v>
      </c>
      <c r="B147" s="1">
        <f>$X$68</f>
        <v>362</v>
      </c>
      <c r="C147" s="1"/>
      <c r="D147" s="1">
        <f>IF(A147="","",IF(B147=B146,D146,COUNT($D$145:D146)+1))</f>
        <v>2</v>
      </c>
      <c r="E147" s="1"/>
      <c r="F147" s="1"/>
      <c r="G147" s="1"/>
      <c r="H147" s="1"/>
      <c r="I147" s="1"/>
      <c r="J147" s="1"/>
      <c r="K147" s="1"/>
      <c r="M147" s="1"/>
      <c r="N147" s="1"/>
      <c r="O147" s="1"/>
      <c r="P147" s="1"/>
      <c r="Q147" s="1"/>
      <c r="R147" s="1"/>
      <c r="S147" s="1"/>
      <c r="T147" s="1"/>
      <c r="U147" s="1"/>
      <c r="Z147" s="1" t="str">
        <f>$B$44</f>
        <v>FVL</v>
      </c>
      <c r="AA147" s="61" t="str">
        <f>$A$44</f>
        <v>Megan Glaeser</v>
      </c>
      <c r="AB147" s="47">
        <f>$L$44</f>
        <v>41</v>
      </c>
      <c r="AC147" s="47">
        <f>$V$44</f>
        <v>43</v>
      </c>
      <c r="AD147" s="47">
        <f>$W$44</f>
        <v>84</v>
      </c>
      <c r="AE147" s="47">
        <f>IF(AA147="","",IF(AD147&gt;"a","",IF(AD147=AD146,AE146,COUNTA($AE$108:AE146))))</f>
        <v>4</v>
      </c>
      <c r="AF147" s="62"/>
      <c r="AH147" s="1">
        <v>4</v>
      </c>
      <c r="AI147" s="47">
        <f>$F$8</f>
        <v>4</v>
      </c>
      <c r="AJ147" s="115">
        <f>$F$138</f>
        <v>6.1206896551724137</v>
      </c>
      <c r="AK147" s="115">
        <f>$F$139</f>
        <v>2.1206896551724137</v>
      </c>
      <c r="AL147" s="47">
        <f>IF(AK147=AK146,AL146,COUNT($AL$143:AL146)+1)</f>
        <v>4</v>
      </c>
    </row>
    <row r="148" spans="1:38" ht="11.25" customHeight="1" x14ac:dyDescent="0.2">
      <c r="A148" s="1" t="str">
        <f>$A$33</f>
        <v>DePere</v>
      </c>
      <c r="B148" s="1">
        <f>$X$36</f>
        <v>367</v>
      </c>
      <c r="C148" s="1"/>
      <c r="D148" s="1">
        <f>IF(A148="","",IF(B148=B147,D147,COUNT($D$145:D147)+1))</f>
        <v>3</v>
      </c>
      <c r="E148" s="1"/>
      <c r="F148" s="1"/>
      <c r="G148" s="1"/>
      <c r="H148" s="1"/>
      <c r="I148" s="1"/>
      <c r="J148" s="1"/>
      <c r="K148" s="1"/>
      <c r="M148" s="1"/>
      <c r="N148" s="1"/>
      <c r="O148" s="1"/>
      <c r="P148" s="1"/>
      <c r="Q148" s="1"/>
      <c r="R148" s="1"/>
      <c r="S148" s="1"/>
      <c r="T148" s="1"/>
      <c r="U148" s="1"/>
      <c r="Z148" s="1" t="str">
        <f>$B$82</f>
        <v>Mar</v>
      </c>
      <c r="AA148" s="61" t="str">
        <f>$A$82</f>
        <v>Kayla Thielen</v>
      </c>
      <c r="AB148" s="47">
        <f>$L$82</f>
        <v>44</v>
      </c>
      <c r="AC148" s="47">
        <f>$V$82</f>
        <v>41</v>
      </c>
      <c r="AD148" s="47">
        <f>$W$82</f>
        <v>85</v>
      </c>
      <c r="AE148" s="47">
        <f>IF(AA148="","",IF(AD148&gt;"a","",IF(AD148=AD147,AE147,COUNTA($AE$108:AE147))))</f>
        <v>5</v>
      </c>
      <c r="AF148" s="62"/>
      <c r="AH148" s="1">
        <v>13</v>
      </c>
      <c r="AI148" s="47">
        <f>$P$8</f>
        <v>4</v>
      </c>
      <c r="AJ148" s="115">
        <f>$P$138</f>
        <v>6.0862068965517242</v>
      </c>
      <c r="AK148" s="115">
        <f>$P$139</f>
        <v>2.0862068965517242</v>
      </c>
      <c r="AL148" s="47">
        <f>IF(AK148=AK147,AL147,COUNT($AL$143:AL147)+1)</f>
        <v>5</v>
      </c>
    </row>
    <row r="149" spans="1:38" ht="11.25" customHeight="1" x14ac:dyDescent="0.2">
      <c r="A149" s="1" t="str">
        <f>$A$57</f>
        <v>GB Preble</v>
      </c>
      <c r="B149" s="1">
        <f>$X$60</f>
        <v>375</v>
      </c>
      <c r="C149" s="1"/>
      <c r="D149" s="1">
        <f>IF(A149="","",IF(B149=B148,D148,COUNT($D$145:D148)+1))</f>
        <v>4</v>
      </c>
      <c r="E149" s="1"/>
      <c r="F149" s="1"/>
      <c r="G149" s="1"/>
      <c r="H149" s="1"/>
      <c r="I149" s="1"/>
      <c r="J149" s="1"/>
      <c r="K149" s="1"/>
      <c r="M149" s="1"/>
      <c r="N149" s="1"/>
      <c r="O149" s="1"/>
      <c r="P149" s="1"/>
      <c r="Q149" s="1"/>
      <c r="R149" s="1"/>
      <c r="S149" s="1"/>
      <c r="T149" s="1"/>
      <c r="U149" s="1"/>
      <c r="Z149" s="1" t="str">
        <f>$B$74</f>
        <v>Kim</v>
      </c>
      <c r="AA149" s="61" t="str">
        <f>$A$74</f>
        <v>Hannah Braun</v>
      </c>
      <c r="AB149" s="47">
        <f>$L$74</f>
        <v>43</v>
      </c>
      <c r="AC149" s="47">
        <f>$V$74</f>
        <v>42</v>
      </c>
      <c r="AD149" s="47">
        <f>$W$74</f>
        <v>85</v>
      </c>
      <c r="AE149" s="47">
        <f>IF(AA149="","",IF(AD149&gt;"a","",IF(AD149=AD148,AE148,COUNTA($AE$108:AE148))))</f>
        <v>5</v>
      </c>
      <c r="AF149" s="62"/>
      <c r="AH149" s="1">
        <v>10</v>
      </c>
      <c r="AI149" s="47">
        <f>$M$8</f>
        <v>5</v>
      </c>
      <c r="AJ149" s="115">
        <f>$M$138</f>
        <v>7.068965517241379</v>
      </c>
      <c r="AK149" s="115">
        <f>$M$139</f>
        <v>2.068965517241379</v>
      </c>
      <c r="AL149" s="47">
        <f>IF(AK149=AK148,AL148,COUNT($AL$143:AL148)+1)</f>
        <v>6</v>
      </c>
    </row>
    <row r="150" spans="1:38" ht="11.25" customHeight="1" x14ac:dyDescent="0.2">
      <c r="A150" s="1" t="str">
        <f>$A$81</f>
        <v>Marinette</v>
      </c>
      <c r="B150" s="1">
        <f>$X$84</f>
        <v>377</v>
      </c>
      <c r="C150" s="1"/>
      <c r="D150" s="1">
        <f>IF(A150="","",IF(B150=B149,D149,COUNT($D$145:D149)+1))</f>
        <v>5</v>
      </c>
      <c r="E150" s="1"/>
      <c r="F150" s="1"/>
      <c r="G150" s="1"/>
      <c r="H150" s="1"/>
      <c r="I150" s="1"/>
      <c r="J150" s="1"/>
      <c r="K150" s="1"/>
      <c r="M150" s="1"/>
      <c r="N150" s="1"/>
      <c r="O150" s="1"/>
      <c r="P150" s="1"/>
      <c r="Q150" s="1"/>
      <c r="R150" s="1"/>
      <c r="S150" s="1"/>
      <c r="T150" s="1"/>
      <c r="U150" s="1"/>
      <c r="Z150" s="1" t="str">
        <f>$B$68</f>
        <v>Hor</v>
      </c>
      <c r="AA150" s="61" t="str">
        <f>$A$68</f>
        <v>Bree Downie</v>
      </c>
      <c r="AB150" s="47">
        <f>$L$68</f>
        <v>43</v>
      </c>
      <c r="AC150" s="47">
        <f>$V$68</f>
        <v>43</v>
      </c>
      <c r="AD150" s="47">
        <f>$W$68</f>
        <v>86</v>
      </c>
      <c r="AE150" s="47">
        <f>IF(AA150="","",IF(AD150&gt;"a","",IF(AD150=AD149,AE149,COUNTA($AE$108:AE149))))</f>
        <v>7</v>
      </c>
      <c r="AF150" s="62"/>
      <c r="AH150" s="1">
        <v>3</v>
      </c>
      <c r="AI150" s="47">
        <f>$E$8</f>
        <v>4</v>
      </c>
      <c r="AJ150" s="115">
        <f>$E$138</f>
        <v>6.0517241379310347</v>
      </c>
      <c r="AK150" s="115">
        <f>$E$139</f>
        <v>2.0517241379310347</v>
      </c>
      <c r="AL150" s="47">
        <f>IF(AK150=AK149,AL149,COUNT($AL$143:AL149)+1)</f>
        <v>7</v>
      </c>
    </row>
    <row r="151" spans="1:38" ht="11.25" customHeight="1" x14ac:dyDescent="0.2">
      <c r="A151" s="1" t="str">
        <f>$A$89</f>
        <v>Pulaski</v>
      </c>
      <c r="B151" s="1">
        <f>$X$92</f>
        <v>400</v>
      </c>
      <c r="C151" s="1"/>
      <c r="D151" s="1">
        <f>IF(A151="","",IF(B151=B150,D150,COUNT($D$145:D150)+1))</f>
        <v>6</v>
      </c>
      <c r="E151" s="1"/>
      <c r="F151" s="1"/>
      <c r="G151" s="1"/>
      <c r="H151" s="1"/>
      <c r="I151" s="1"/>
      <c r="J151" s="1"/>
      <c r="K151" s="1"/>
      <c r="M151" s="1"/>
      <c r="N151" s="1"/>
      <c r="O151" s="1"/>
      <c r="P151" s="1"/>
      <c r="Q151" s="1"/>
      <c r="R151" s="1"/>
      <c r="S151" s="1"/>
      <c r="T151" s="1"/>
      <c r="U151" s="1"/>
      <c r="Z151" s="1" t="str">
        <f>$B$34</f>
        <v>DP</v>
      </c>
      <c r="AA151" s="61" t="str">
        <f>$A$35</f>
        <v>Sara Jorgenson</v>
      </c>
      <c r="AB151" s="47">
        <f>$L$35</f>
        <v>40</v>
      </c>
      <c r="AC151" s="47">
        <f>$V$35</f>
        <v>47</v>
      </c>
      <c r="AD151" s="47">
        <f>$W$35</f>
        <v>87</v>
      </c>
      <c r="AE151" s="47">
        <f>IF(AA151="","",IF(AD151&gt;"a","",IF(AD151=AD150,AE150,COUNTA($AE$108:AE150))))</f>
        <v>8</v>
      </c>
      <c r="AF151" s="62"/>
      <c r="AH151" s="1">
        <v>7</v>
      </c>
      <c r="AI151" s="47">
        <f>$I$8</f>
        <v>4</v>
      </c>
      <c r="AJ151" s="115">
        <f>$I$138</f>
        <v>6</v>
      </c>
      <c r="AK151" s="115">
        <f>$I$139</f>
        <v>2</v>
      </c>
      <c r="AL151" s="47">
        <f>IF(AK151=AK150,AL150,COUNT($AL$143:AL150)+1)</f>
        <v>8</v>
      </c>
    </row>
    <row r="152" spans="1:38" ht="11.25" customHeight="1" x14ac:dyDescent="0.2">
      <c r="A152" s="1" t="str">
        <f>IF(OR($A$129="",$A$129="School Name"),"",$A$129)</f>
        <v>Wrightstown</v>
      </c>
      <c r="B152" s="1">
        <f>IF(A152=""," ",$X$132)</f>
        <v>404</v>
      </c>
      <c r="C152" s="1"/>
      <c r="D152" s="1">
        <f>IF(A152="","",IF(B152=B151,D151,COUNT($D$145:D151)+1))</f>
        <v>7</v>
      </c>
      <c r="E152" s="1"/>
      <c r="F152" s="1"/>
      <c r="G152" s="1"/>
      <c r="H152" s="1"/>
      <c r="I152" s="1"/>
      <c r="J152" s="1"/>
      <c r="K152" s="1"/>
      <c r="M152" s="1"/>
      <c r="N152" s="1"/>
      <c r="O152" s="1"/>
      <c r="P152" s="1"/>
      <c r="Q152" s="1"/>
      <c r="R152" s="1"/>
      <c r="S152" s="1"/>
      <c r="T152" s="1"/>
      <c r="U152" s="1"/>
      <c r="Z152" s="1" t="str">
        <f>$B$66</f>
        <v>Hor</v>
      </c>
      <c r="AA152" s="61" t="str">
        <f>$A$66</f>
        <v>Chloe Crusan</v>
      </c>
      <c r="AB152" s="47">
        <f>$L$66</f>
        <v>42</v>
      </c>
      <c r="AC152" s="47">
        <f>$V$66</f>
        <v>46</v>
      </c>
      <c r="AD152" s="47">
        <f>$W$66</f>
        <v>88</v>
      </c>
      <c r="AE152" s="47">
        <f>IF(AA152="","",IF(AD152&gt;"a","",IF(AD152=AD151,AE151,COUNTA($AE$108:AE151))))</f>
        <v>9</v>
      </c>
      <c r="AF152" s="62"/>
      <c r="AH152" s="1">
        <v>1</v>
      </c>
      <c r="AI152" s="47">
        <f>$C$8</f>
        <v>5</v>
      </c>
      <c r="AJ152" s="115">
        <f>$C$138</f>
        <v>6.9655172413793105</v>
      </c>
      <c r="AK152" s="115">
        <f>$C$139</f>
        <v>1.9655172413793105</v>
      </c>
      <c r="AL152" s="47">
        <f>IF(AK152=AK151,AL151,COUNT($AL$143:AL151)+1)</f>
        <v>9</v>
      </c>
    </row>
    <row r="153" spans="1:38" ht="11.25" customHeight="1" x14ac:dyDescent="0.2">
      <c r="A153" s="1" t="str">
        <f>$A$73</f>
        <v>Kimberly</v>
      </c>
      <c r="B153" s="1">
        <f>$X$76</f>
        <v>422</v>
      </c>
      <c r="C153" s="1"/>
      <c r="D153" s="1">
        <f>IF(A153="","",IF(B153=B152,D152,COUNT($D$145:D152)+1))</f>
        <v>8</v>
      </c>
      <c r="E153" s="1"/>
      <c r="F153" s="1"/>
      <c r="G153" s="1"/>
      <c r="H153" s="1"/>
      <c r="I153" s="1"/>
      <c r="J153" s="1"/>
      <c r="K153" s="1"/>
      <c r="M153" s="1"/>
      <c r="N153" s="1"/>
      <c r="O153" s="1"/>
      <c r="P153" s="1"/>
      <c r="Q153" s="1"/>
      <c r="R153" s="1"/>
      <c r="S153" s="1"/>
      <c r="T153" s="1"/>
      <c r="U153" s="1"/>
      <c r="Z153" s="1" t="str">
        <f>$B$43</f>
        <v>FVL</v>
      </c>
      <c r="AA153" s="61" t="str">
        <f>$A$42</f>
        <v>Erika Priebe</v>
      </c>
      <c r="AB153" s="47">
        <f>$L$42</f>
        <v>43</v>
      </c>
      <c r="AC153" s="47">
        <f>$V$42</f>
        <v>46</v>
      </c>
      <c r="AD153" s="47">
        <f>$W$42</f>
        <v>89</v>
      </c>
      <c r="AE153" s="47">
        <f>IF(AA153="","",IF(AD153&gt;"a","",IF(AD153=AD152,AE152,COUNTA($AE$108:AE152))))</f>
        <v>10</v>
      </c>
      <c r="AF153" s="62"/>
      <c r="AH153" s="1">
        <v>16</v>
      </c>
      <c r="AI153" s="47">
        <f>$S$8</f>
        <v>4</v>
      </c>
      <c r="AJ153" s="115">
        <f>$S$138</f>
        <v>5.9482758620689653</v>
      </c>
      <c r="AK153" s="115">
        <f>$S$139</f>
        <v>1.9482758620689653</v>
      </c>
      <c r="AL153" s="47">
        <f>IF(AK153=AK152,AL152,COUNT($AL$143:AL152)+1)</f>
        <v>10</v>
      </c>
    </row>
    <row r="154" spans="1:38" ht="11.25" customHeight="1" x14ac:dyDescent="0.2">
      <c r="A154" s="1" t="str">
        <f>$A$121</f>
        <v>West DePere</v>
      </c>
      <c r="B154" s="1">
        <f>$X$124</f>
        <v>424</v>
      </c>
      <c r="C154" s="1"/>
      <c r="D154" s="1">
        <f>IF(A154="","",IF(B154=B153,D153,COUNT($D$145:D153)+1))</f>
        <v>9</v>
      </c>
      <c r="E154" s="1"/>
      <c r="F154" s="1"/>
      <c r="G154" s="1"/>
      <c r="H154" s="1"/>
      <c r="I154" s="1"/>
      <c r="J154" s="1"/>
      <c r="K154" s="1"/>
      <c r="M154" s="1"/>
      <c r="N154" s="1"/>
      <c r="O154" s="1"/>
      <c r="P154" s="1"/>
      <c r="Q154" s="1"/>
      <c r="R154" s="1"/>
      <c r="S154" s="1"/>
      <c r="T154" s="1"/>
      <c r="U154" s="1"/>
      <c r="Z154" s="1" t="str">
        <f>$B$58</f>
        <v>GBP</v>
      </c>
      <c r="AA154" s="61" t="str">
        <f>$A$58</f>
        <v>Sydney Onesti</v>
      </c>
      <c r="AB154" s="47">
        <f>$L$58</f>
        <v>46</v>
      </c>
      <c r="AC154" s="47">
        <f>$V$58</f>
        <v>45</v>
      </c>
      <c r="AD154" s="47">
        <f>$W$58</f>
        <v>91</v>
      </c>
      <c r="AE154" s="47">
        <f>IF(AA154="","",IF(AD154&gt;"a","",IF(AD154=AD153,AE153,COUNTA($AE$108:AE153))))</f>
        <v>11</v>
      </c>
      <c r="AF154" s="62"/>
      <c r="AH154" s="1">
        <v>15</v>
      </c>
      <c r="AI154" s="47">
        <f>$R$8</f>
        <v>4</v>
      </c>
      <c r="AJ154" s="115">
        <f>$R$138</f>
        <v>5.8448275862068968</v>
      </c>
      <c r="AK154" s="115">
        <f>$R$139</f>
        <v>1.8448275862068968</v>
      </c>
      <c r="AL154" s="47">
        <f>IF(AK154=AK153,AL153,COUNT($AL$143:AL153)+1)</f>
        <v>11</v>
      </c>
    </row>
    <row r="155" spans="1:38" ht="11.25" customHeight="1" x14ac:dyDescent="0.2">
      <c r="A155" s="1" t="str">
        <f>$A$97</f>
        <v>Seymour</v>
      </c>
      <c r="B155" s="1">
        <f>$X$100</f>
        <v>426</v>
      </c>
      <c r="C155" s="1"/>
      <c r="D155" s="1">
        <f>IF(A155="","",IF(B155=B154,D154,COUNT($D$145:D154)+1))</f>
        <v>10</v>
      </c>
      <c r="E155" s="1"/>
      <c r="F155" s="1"/>
      <c r="G155" s="1"/>
      <c r="H155" s="1"/>
      <c r="I155" s="1"/>
      <c r="J155" s="1"/>
      <c r="K155" s="1"/>
      <c r="M155" s="1"/>
      <c r="N155" s="1"/>
      <c r="O155" s="1"/>
      <c r="P155" s="1"/>
      <c r="Q155" s="1"/>
      <c r="R155" s="1"/>
      <c r="S155" s="1"/>
      <c r="T155" s="1"/>
      <c r="U155" s="1"/>
      <c r="Z155" s="1" t="str">
        <f>$B$59</f>
        <v>GBP</v>
      </c>
      <c r="AA155" s="61" t="str">
        <f>$A$59</f>
        <v>Katie Warpinski</v>
      </c>
      <c r="AB155" s="47">
        <f>$L$59</f>
        <v>46</v>
      </c>
      <c r="AC155" s="47">
        <f>$V$59</f>
        <v>45</v>
      </c>
      <c r="AD155" s="47">
        <f>$W$59</f>
        <v>91</v>
      </c>
      <c r="AE155" s="47">
        <f>IF(AA155="","",IF(AD155&gt;"a","",IF(AD155=AD154,AE154,COUNTA($AE$108:AE154))))</f>
        <v>11</v>
      </c>
      <c r="AF155" s="62"/>
      <c r="AH155" s="1">
        <v>11</v>
      </c>
      <c r="AI155" s="47">
        <f>$N$8</f>
        <v>3</v>
      </c>
      <c r="AJ155" s="115">
        <f>$N$138</f>
        <v>4.7931034482758621</v>
      </c>
      <c r="AK155" s="115">
        <f>$N$139</f>
        <v>1.7931034482758621</v>
      </c>
      <c r="AL155" s="47">
        <f>IF(AK155=AK154,AL154,COUNT($AL$143:AL154)+1)</f>
        <v>12</v>
      </c>
    </row>
    <row r="156" spans="1:38" ht="11.25" customHeight="1" x14ac:dyDescent="0.2">
      <c r="A156" s="1" t="str">
        <f>$A$17</f>
        <v>Ashwaubenon</v>
      </c>
      <c r="B156" s="1">
        <f>$X$20</f>
        <v>427</v>
      </c>
      <c r="C156" s="1"/>
      <c r="D156" s="1">
        <f>IF(A156="","",IF(B156=B155,D155,COUNT($D$145:D155)+1))</f>
        <v>11</v>
      </c>
      <c r="E156" s="1"/>
      <c r="F156" s="1"/>
      <c r="G156" s="1"/>
      <c r="H156" s="1"/>
      <c r="I156" s="1"/>
      <c r="J156" s="1"/>
      <c r="K156" s="1"/>
      <c r="M156" s="1"/>
      <c r="N156" s="1"/>
      <c r="O156" s="1"/>
      <c r="P156" s="1"/>
      <c r="Q156" s="1"/>
      <c r="R156" s="1"/>
      <c r="S156" s="1"/>
      <c r="T156" s="1"/>
      <c r="U156" s="1"/>
      <c r="Z156" s="1" t="str">
        <f>IF(OR($A$129="",$A$129="School Name")," ",$B$130)</f>
        <v>Wri</v>
      </c>
      <c r="AA156" s="61" t="str">
        <f>IF(OR($A$129="",$A$129="School Name"),"",$A$130)</f>
        <v>Victoria Draxler</v>
      </c>
      <c r="AB156" s="47">
        <f>IF(OR($A$129="",$A$129="School Name"),"",$L$130)</f>
        <v>48</v>
      </c>
      <c r="AC156" s="47">
        <f>IF(OR($A$129="",$A$129="School Name"),"",$V$130)</f>
        <v>44</v>
      </c>
      <c r="AD156" s="47">
        <f>IF(OR($A$129="",$A$129="School Name"),"zz",$W$130)</f>
        <v>92</v>
      </c>
      <c r="AE156" s="47">
        <f>IF(AA156="","",IF(AD156&gt;"a","",IF(AD156=AD155,AE155,COUNTA($AE$108:AE155))))</f>
        <v>13</v>
      </c>
      <c r="AF156" s="62"/>
      <c r="AH156" s="1">
        <v>12</v>
      </c>
      <c r="AI156" s="47">
        <f>$O$8</f>
        <v>4</v>
      </c>
      <c r="AJ156" s="115">
        <f>$O$138</f>
        <v>5.7413793103448274</v>
      </c>
      <c r="AK156" s="115">
        <f>$O$139</f>
        <v>1.7413793103448274</v>
      </c>
      <c r="AL156" s="47">
        <f>IF(AK156=AK155,AL155,COUNT($AL$143:AL155)+1)</f>
        <v>13</v>
      </c>
    </row>
    <row r="157" spans="1:38" ht="11.25" customHeight="1" x14ac:dyDescent="0.2">
      <c r="A157" s="1" t="str">
        <f>$A$49</f>
        <v>Freedom</v>
      </c>
      <c r="B157" s="1">
        <f>$X$52</f>
        <v>429</v>
      </c>
      <c r="C157" s="1"/>
      <c r="D157" s="1">
        <f>IF(A157="","",IF(B157=B156,D156,COUNT($D$145:D156)+1))</f>
        <v>12</v>
      </c>
      <c r="E157" s="1"/>
      <c r="F157" s="1"/>
      <c r="G157" s="1"/>
      <c r="H157" s="1"/>
      <c r="I157" s="1"/>
      <c r="J157" s="1"/>
      <c r="K157" s="1"/>
      <c r="M157" s="1"/>
      <c r="N157" s="1"/>
      <c r="O157" s="1"/>
      <c r="P157" s="1"/>
      <c r="Q157" s="1"/>
      <c r="R157" s="1"/>
      <c r="S157" s="1"/>
      <c r="T157" s="1"/>
      <c r="U157" s="1"/>
      <c r="Z157" s="1" t="str">
        <f>$B$60</f>
        <v>GBP</v>
      </c>
      <c r="AA157" s="61" t="str">
        <f>$A$60</f>
        <v xml:space="preserve">Annie Schneider </v>
      </c>
      <c r="AB157" s="47">
        <f>$L$60</f>
        <v>47</v>
      </c>
      <c r="AC157" s="47">
        <f>$V$60</f>
        <v>46</v>
      </c>
      <c r="AD157" s="47">
        <f>$W$60</f>
        <v>93</v>
      </c>
      <c r="AE157" s="47">
        <f>IF(AA157="","",IF(AD157&gt;"a","",IF(AD157=AD156,AE156,COUNTA($AE$108:AE156))))</f>
        <v>14</v>
      </c>
      <c r="AF157" s="62"/>
      <c r="AH157" s="1">
        <v>8</v>
      </c>
      <c r="AI157" s="47">
        <f>$J$8</f>
        <v>3</v>
      </c>
      <c r="AJ157" s="115">
        <f>$J$138</f>
        <v>4.5862068965517242</v>
      </c>
      <c r="AK157" s="115">
        <f>$J$139</f>
        <v>1.5862068965517242</v>
      </c>
      <c r="AL157" s="47">
        <f>IF(AK157=AK156,AL156,COUNT($AL$143:AL156)+1)</f>
        <v>14</v>
      </c>
    </row>
    <row r="158" spans="1:38" ht="11.25" customHeight="1" x14ac:dyDescent="0.2">
      <c r="A158" s="1" t="str">
        <f>$A$9</f>
        <v>Appleton East</v>
      </c>
      <c r="B158" s="1">
        <f>$X$12</f>
        <v>442</v>
      </c>
      <c r="C158" s="1"/>
      <c r="D158" s="1">
        <f>IF(A158="","",IF(B158=B157,D157,COUNT($D$145:D157)+1))</f>
        <v>13</v>
      </c>
      <c r="E158" s="1"/>
      <c r="F158" s="1"/>
      <c r="G158" s="1"/>
      <c r="H158" s="1"/>
      <c r="I158" s="1"/>
      <c r="J158" s="1"/>
      <c r="K158" s="1"/>
      <c r="M158" s="1"/>
      <c r="N158" s="1"/>
      <c r="O158" s="1"/>
      <c r="P158" s="1"/>
      <c r="Q158" s="1"/>
      <c r="R158" s="1"/>
      <c r="S158" s="1"/>
      <c r="T158" s="1"/>
      <c r="U158" s="1"/>
      <c r="Z158" s="1" t="str">
        <f>$B$67</f>
        <v>Hor</v>
      </c>
      <c r="AA158" s="61" t="str">
        <f>$A$67</f>
        <v>Abby Nelson</v>
      </c>
      <c r="AB158" s="47">
        <f>$L$67</f>
        <v>50</v>
      </c>
      <c r="AC158" s="47">
        <f>$V$67</f>
        <v>43</v>
      </c>
      <c r="AD158" s="47">
        <f>$W$67</f>
        <v>93</v>
      </c>
      <c r="AE158" s="47">
        <f>IF(AA158="","",IF(AD158&gt;"a","",IF(AD158=AD157,AE157,COUNTA($AE$108:AE157))))</f>
        <v>14</v>
      </c>
      <c r="AF158" s="62"/>
      <c r="AH158" s="1">
        <v>5</v>
      </c>
      <c r="AI158" s="47">
        <f>$G$8</f>
        <v>3</v>
      </c>
      <c r="AJ158" s="115">
        <f>$G$138</f>
        <v>4.5344827586206895</v>
      </c>
      <c r="AK158" s="115">
        <f>$G$139</f>
        <v>1.5344827586206895</v>
      </c>
      <c r="AL158" s="47">
        <f>IF(AK158=AK157,AL157,COUNT($AL$143:AL157)+1)</f>
        <v>15</v>
      </c>
    </row>
    <row r="159" spans="1:38" ht="11.25" customHeight="1" x14ac:dyDescent="0.2">
      <c r="A159" s="1" t="str">
        <f>$A$105</f>
        <v>Shawano</v>
      </c>
      <c r="B159" s="1">
        <f>$X$108</f>
        <v>458</v>
      </c>
      <c r="C159" s="1"/>
      <c r="D159" s="1">
        <f>IF(A159="","",IF(B159=B158,D158,COUNT($D$145:D158)+1))</f>
        <v>14</v>
      </c>
      <c r="E159" s="1"/>
      <c r="F159" s="1"/>
      <c r="G159" s="1"/>
      <c r="H159" s="1"/>
      <c r="I159" s="1"/>
      <c r="J159" s="1"/>
      <c r="K159" s="1"/>
      <c r="M159" s="1"/>
      <c r="N159" s="1"/>
      <c r="O159" s="1"/>
      <c r="P159" s="1"/>
      <c r="Q159" s="1"/>
      <c r="R159" s="1"/>
      <c r="S159" s="1"/>
      <c r="T159" s="1"/>
      <c r="U159" s="1"/>
      <c r="Z159" s="1" t="str">
        <f>$B$85</f>
        <v>Mar</v>
      </c>
      <c r="AA159" s="61" t="str">
        <f>$A$85</f>
        <v>Lexi Bretl</v>
      </c>
      <c r="AB159" s="47">
        <f>$L$85</f>
        <v>48</v>
      </c>
      <c r="AC159" s="47">
        <f>$V$85</f>
        <v>46</v>
      </c>
      <c r="AD159" s="47">
        <f>$W$85</f>
        <v>94</v>
      </c>
      <c r="AE159" s="47">
        <f>IF(AA159="","",IF(AD159&gt;"a","",IF(AD159=AD158,AE158,COUNTA($AE$108:AE158))))</f>
        <v>16</v>
      </c>
      <c r="AF159" s="62"/>
      <c r="AH159" s="1">
        <v>17</v>
      </c>
      <c r="AI159" s="47">
        <f>$T$8</f>
        <v>3</v>
      </c>
      <c r="AJ159" s="115">
        <f>$T$138</f>
        <v>4.4655172413793105</v>
      </c>
      <c r="AK159" s="115">
        <f>$T$139</f>
        <v>1.4655172413793105</v>
      </c>
      <c r="AL159" s="47">
        <f>IF(AK159=AK158,AL158,COUNT($AL$143:AL158)+1)</f>
        <v>16</v>
      </c>
    </row>
    <row r="160" spans="1:38" ht="11.25" customHeight="1" x14ac:dyDescent="0.2">
      <c r="A160" s="1" t="str">
        <f>$A$25</f>
        <v>Bayport</v>
      </c>
      <c r="B160" s="1">
        <f>$X$28</f>
        <v>479</v>
      </c>
      <c r="C160" s="1"/>
      <c r="D160" s="1">
        <f>IF(A160="","",IF(B160=B159,D159,COUNT($D$145:D159)+1))</f>
        <v>15</v>
      </c>
      <c r="E160" s="1"/>
      <c r="F160" s="1"/>
      <c r="G160" s="1"/>
      <c r="H160" s="1"/>
      <c r="I160" s="1"/>
      <c r="J160" s="1"/>
      <c r="K160" s="1"/>
      <c r="M160" s="1"/>
      <c r="N160" s="1"/>
      <c r="O160" s="1"/>
      <c r="P160" s="1"/>
      <c r="Q160" s="1"/>
      <c r="R160" s="1"/>
      <c r="S160" s="1"/>
      <c r="T160" s="1"/>
      <c r="U160" s="1"/>
      <c r="Z160" s="1" t="str">
        <f>$B$45</f>
        <v>FVL</v>
      </c>
      <c r="AA160" s="61" t="str">
        <f>$A$45</f>
        <v>Alicia Gorges</v>
      </c>
      <c r="AB160" s="47">
        <f>$L$45</f>
        <v>45</v>
      </c>
      <c r="AC160" s="47">
        <f>$V$45</f>
        <v>49</v>
      </c>
      <c r="AD160" s="47">
        <f>$W$45</f>
        <v>94</v>
      </c>
      <c r="AE160" s="47">
        <f>IF(AA160="","",IF(AD160&gt;"a","",IF(AD160=AD159,AE159,COUNTA($AE$108:AE159))))</f>
        <v>16</v>
      </c>
      <c r="AF160" s="62"/>
      <c r="AH160" s="1">
        <v>2</v>
      </c>
      <c r="AI160" s="47">
        <f>$D$8</f>
        <v>4</v>
      </c>
      <c r="AJ160" s="115">
        <f>$D$138</f>
        <v>5.431034482758621</v>
      </c>
      <c r="AK160" s="115">
        <f>$D$139</f>
        <v>1.431034482758621</v>
      </c>
      <c r="AL160" s="47">
        <f>IF(AK160=AK159,AL159,COUNT($AL$143:AL159)+1)</f>
        <v>17</v>
      </c>
    </row>
    <row r="161" spans="1:38" ht="11.25" customHeight="1" thickBot="1" x14ac:dyDescent="0.25">
      <c r="A161" s="1" t="str">
        <f>$A$113</f>
        <v>Waupaca</v>
      </c>
      <c r="B161" s="1">
        <f>$X$116</f>
        <v>495</v>
      </c>
      <c r="C161" s="1"/>
      <c r="D161" s="1">
        <f>IF(A161="","",IF(B161=B160,D160,COUNT($D$145:D160)+1))</f>
        <v>16</v>
      </c>
      <c r="E161" s="1"/>
      <c r="F161" s="1"/>
      <c r="G161" s="1"/>
      <c r="H161" s="1"/>
      <c r="I161" s="1"/>
      <c r="J161" s="1"/>
      <c r="K161" s="1"/>
      <c r="M161" s="1"/>
      <c r="N161" s="1"/>
      <c r="O161" s="1"/>
      <c r="P161" s="1"/>
      <c r="Q161" s="1"/>
      <c r="R161" s="1"/>
      <c r="S161" s="1"/>
      <c r="T161" s="1"/>
      <c r="U161" s="1"/>
      <c r="Z161" s="1" t="str">
        <f>$B$18</f>
        <v>Ash</v>
      </c>
      <c r="AA161" s="61" t="str">
        <f>$A$18</f>
        <v>Kayley Sjholm</v>
      </c>
      <c r="AB161" s="47">
        <f>$L$18</f>
        <v>47</v>
      </c>
      <c r="AC161" s="47">
        <f>$V$18</f>
        <v>48</v>
      </c>
      <c r="AD161" s="47">
        <f>$W$18</f>
        <v>95</v>
      </c>
      <c r="AE161" s="47">
        <f>IF(AA161="","",IF(AD161&gt;"a","",IF(AD161=AD160,AE160,COUNTA($AE$108:AE160))))</f>
        <v>18</v>
      </c>
      <c r="AF161" s="64"/>
      <c r="AG161" s="65"/>
      <c r="AH161" s="26">
        <v>14</v>
      </c>
      <c r="AI161" s="65">
        <f>$Q$8</f>
        <v>4</v>
      </c>
      <c r="AJ161" s="117">
        <f>$Q$138</f>
        <v>5.3620689655172411</v>
      </c>
      <c r="AK161" s="117">
        <f>$Q$139</f>
        <v>1.3620689655172411</v>
      </c>
      <c r="AL161" s="65">
        <f>IF(AK161=AK160,AL160,COUNT($AL$143:AL160)+1)</f>
        <v>18</v>
      </c>
    </row>
    <row r="162" spans="1:38" ht="11.25" customHeight="1" thickTop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M162" s="1"/>
      <c r="N162" s="1"/>
      <c r="O162" s="1"/>
      <c r="P162" s="1"/>
      <c r="Q162" s="1"/>
      <c r="R162" s="1"/>
      <c r="S162" s="1"/>
      <c r="T162" s="1"/>
      <c r="U162" s="1"/>
      <c r="Z162" s="1" t="str">
        <f>$B$69</f>
        <v>Hor</v>
      </c>
      <c r="AA162" s="61" t="str">
        <f>$A$69</f>
        <v>Abbey Karns</v>
      </c>
      <c r="AB162" s="47">
        <f>$L$69</f>
        <v>51</v>
      </c>
      <c r="AC162" s="47">
        <f>$V$69</f>
        <v>44</v>
      </c>
      <c r="AD162" s="47">
        <f>$W$69</f>
        <v>95</v>
      </c>
      <c r="AE162" s="47">
        <f>IF(AA162="","",IF(AD162&gt;"a","",IF(AD162=AD161,AE161,COUNTA($AE$108:AE161))))</f>
        <v>18</v>
      </c>
      <c r="AF162" s="62"/>
      <c r="AH162" s="66" t="s">
        <v>6</v>
      </c>
      <c r="AI162" s="125" t="s">
        <v>29</v>
      </c>
      <c r="AJ162" s="125"/>
      <c r="AK162" s="125"/>
      <c r="AL162" s="63"/>
    </row>
    <row r="163" spans="1:38" ht="11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M163" s="1"/>
      <c r="N163" s="1"/>
      <c r="O163" s="1"/>
      <c r="P163" s="1"/>
      <c r="Q163" s="1"/>
      <c r="R163" s="1"/>
      <c r="S163" s="1"/>
      <c r="T163" s="1"/>
      <c r="U163" s="1"/>
      <c r="Z163" s="1" t="str">
        <f>$B$114</f>
        <v>Wau</v>
      </c>
      <c r="AA163" s="61" t="str">
        <f>$A$114</f>
        <v>Markie Ash</v>
      </c>
      <c r="AB163" s="47">
        <f>$L$114</f>
        <v>46</v>
      </c>
      <c r="AC163" s="47">
        <f>$V$114</f>
        <v>49</v>
      </c>
      <c r="AD163" s="47">
        <f>$W$114</f>
        <v>95</v>
      </c>
      <c r="AE163" s="47">
        <f>IF(AA163="","",IF(AD163&gt;"a","",IF(AD163=AD162,AE162,COUNTA($AE$108:AE162))))</f>
        <v>18</v>
      </c>
      <c r="AF163" s="62"/>
      <c r="AH163" s="67" t="s">
        <v>30</v>
      </c>
      <c r="AI163" s="68" t="s">
        <v>7</v>
      </c>
      <c r="AJ163" s="68" t="s">
        <v>12</v>
      </c>
    </row>
    <row r="164" spans="1:38" ht="11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M164" s="1"/>
      <c r="N164" s="1"/>
      <c r="O164" s="1"/>
      <c r="P164" s="1"/>
      <c r="Q164" s="1"/>
      <c r="R164" s="1"/>
      <c r="S164" s="1"/>
      <c r="T164" s="1"/>
      <c r="U164" s="1"/>
      <c r="Z164" s="1" t="str">
        <f>$B$94</f>
        <v>Pul</v>
      </c>
      <c r="AA164" s="61" t="str">
        <f>$A$94</f>
        <v>Madi Winter</v>
      </c>
      <c r="AB164" s="47">
        <f>$L$94</f>
        <v>52</v>
      </c>
      <c r="AC164" s="47">
        <f>$V$94</f>
        <v>43</v>
      </c>
      <c r="AD164" s="47">
        <f>$W$94</f>
        <v>95</v>
      </c>
      <c r="AE164" s="47">
        <f>IF(AA164="","",IF(AD164&gt;"a","",IF(AD164=AD163,AE163,COUNTA($AE$108:AE163))))</f>
        <v>18</v>
      </c>
      <c r="AF164" s="62"/>
      <c r="AH164" s="37" t="str">
        <f>A146</f>
        <v>Fox Valley Luth</v>
      </c>
      <c r="AI164" s="47">
        <f>B146</f>
        <v>350</v>
      </c>
      <c r="AJ164" s="47">
        <f>D146</f>
        <v>1</v>
      </c>
    </row>
    <row r="165" spans="1:38" ht="11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M165" s="1"/>
      <c r="N165" s="1"/>
      <c r="O165" s="1"/>
      <c r="P165" s="1"/>
      <c r="Q165" s="1"/>
      <c r="R165" s="1"/>
      <c r="S165" s="1"/>
      <c r="T165" s="1"/>
      <c r="U165" s="1"/>
      <c r="Z165" s="1" t="str">
        <f>$B$18</f>
        <v>Ash</v>
      </c>
      <c r="AA165" s="61" t="str">
        <f>$A$19</f>
        <v>Breanna Schmit</v>
      </c>
      <c r="AB165" s="47">
        <f>$L$19</f>
        <v>45</v>
      </c>
      <c r="AC165" s="47">
        <f>$V$19</f>
        <v>51</v>
      </c>
      <c r="AD165" s="47">
        <f>$W$19</f>
        <v>96</v>
      </c>
      <c r="AE165" s="47">
        <f>IF(AA165="","",IF(AD165&gt;"a","",IF(AD165=AD164,AE164,COUNTA($AE$108:AE164))))</f>
        <v>22</v>
      </c>
      <c r="AF165" s="62"/>
      <c r="AH165" s="37" t="str">
        <f t="shared" ref="AH165:AH179" si="52">A147</f>
        <v>Hortonville</v>
      </c>
      <c r="AI165" s="47">
        <f t="shared" ref="AI165:AI179" si="53">B147</f>
        <v>362</v>
      </c>
      <c r="AJ165" s="47">
        <f t="shared" ref="AJ165:AJ179" si="54">D147</f>
        <v>2</v>
      </c>
    </row>
    <row r="166" spans="1:38" ht="11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M166" s="1"/>
      <c r="N166" s="1"/>
      <c r="O166" s="1"/>
      <c r="P166" s="1"/>
      <c r="Q166" s="1"/>
      <c r="R166" s="1"/>
      <c r="S166" s="1"/>
      <c r="T166" s="1"/>
      <c r="U166" s="1"/>
      <c r="Z166" s="1" t="str">
        <f>$B$83</f>
        <v>Mar</v>
      </c>
      <c r="AA166" s="61" t="str">
        <f>$A$83</f>
        <v>Hallie Olsen</v>
      </c>
      <c r="AB166" s="47">
        <f>$L$83</f>
        <v>52</v>
      </c>
      <c r="AC166" s="47">
        <f>$V$83</f>
        <v>44</v>
      </c>
      <c r="AD166" s="47">
        <f>$W$83</f>
        <v>96</v>
      </c>
      <c r="AE166" s="47">
        <f>IF(AA166="","",IF(AD166&gt;"a","",IF(AD166=AD165,AE165,COUNTA($AE$108:AE165))))</f>
        <v>22</v>
      </c>
      <c r="AF166" s="62"/>
      <c r="AH166" s="37" t="str">
        <f t="shared" si="52"/>
        <v>DePere</v>
      </c>
      <c r="AI166" s="47">
        <f t="shared" si="53"/>
        <v>367</v>
      </c>
      <c r="AJ166" s="47">
        <f t="shared" si="54"/>
        <v>3</v>
      </c>
    </row>
    <row r="167" spans="1:38" ht="11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M167" s="1"/>
      <c r="N167" s="1"/>
      <c r="O167" s="1"/>
      <c r="P167" s="1"/>
      <c r="Q167" s="1"/>
      <c r="R167" s="1"/>
      <c r="S167" s="1"/>
      <c r="T167" s="1"/>
      <c r="U167" s="1"/>
      <c r="Z167" s="1" t="str">
        <f>$B$98</f>
        <v>Sey</v>
      </c>
      <c r="AA167" s="61" t="str">
        <f>$A$98</f>
        <v>Anna Pesola</v>
      </c>
      <c r="AB167" s="47">
        <f>$L$98</f>
        <v>49</v>
      </c>
      <c r="AC167" s="47">
        <f>$V$98</f>
        <v>47</v>
      </c>
      <c r="AD167" s="47">
        <f>$W$98</f>
        <v>96</v>
      </c>
      <c r="AE167" s="47">
        <f>IF(AA167="","",IF(AD167&gt;"a","",IF(AD167=AD166,AE166,COUNTA($AE$108:AE166))))</f>
        <v>22</v>
      </c>
      <c r="AF167" s="62"/>
      <c r="AH167" s="37" t="str">
        <f t="shared" si="52"/>
        <v>GB Preble</v>
      </c>
      <c r="AI167" s="47">
        <f t="shared" si="53"/>
        <v>375</v>
      </c>
      <c r="AJ167" s="47">
        <f t="shared" si="54"/>
        <v>4</v>
      </c>
    </row>
    <row r="168" spans="1:38" ht="11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M168" s="1"/>
      <c r="N168" s="1"/>
      <c r="O168" s="1"/>
      <c r="P168" s="1"/>
      <c r="Q168" s="1"/>
      <c r="R168" s="1"/>
      <c r="S168" s="1"/>
      <c r="T168" s="1"/>
      <c r="U168" s="1"/>
      <c r="Z168" s="1" t="str">
        <f>$B$34</f>
        <v>DP</v>
      </c>
      <c r="AA168" s="61" t="str">
        <f>$A$36</f>
        <v>Maddie Brosteau</v>
      </c>
      <c r="AB168" s="47">
        <f>$L$36</f>
        <v>49</v>
      </c>
      <c r="AC168" s="47">
        <f>$V$36</f>
        <v>49</v>
      </c>
      <c r="AD168" s="47">
        <f>$W$36</f>
        <v>98</v>
      </c>
      <c r="AE168" s="47">
        <f>IF(AA168="","",IF(AD168&gt;"a","",IF(AD168=AD167,AE167,COUNTA($AE$108:AE167))))</f>
        <v>25</v>
      </c>
      <c r="AF168" s="62"/>
      <c r="AH168" s="37" t="str">
        <f t="shared" si="52"/>
        <v>Marinette</v>
      </c>
      <c r="AI168" s="47">
        <f t="shared" si="53"/>
        <v>377</v>
      </c>
      <c r="AJ168" s="47">
        <f t="shared" si="54"/>
        <v>5</v>
      </c>
    </row>
    <row r="169" spans="1:38" ht="11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M169" s="1"/>
      <c r="N169" s="1"/>
      <c r="O169" s="1"/>
      <c r="P169" s="1"/>
      <c r="Q169" s="1"/>
      <c r="R169" s="1"/>
      <c r="S169" s="1"/>
      <c r="T169" s="1"/>
      <c r="U169" s="1"/>
      <c r="Z169" s="1" t="str">
        <f>$B$61</f>
        <v>GBP</v>
      </c>
      <c r="AA169" s="61" t="str">
        <f>$A$61</f>
        <v>Kayley Ketter</v>
      </c>
      <c r="AB169" s="47">
        <f>$L$61</f>
        <v>51</v>
      </c>
      <c r="AC169" s="47">
        <f>$V$61</f>
        <v>49</v>
      </c>
      <c r="AD169" s="47">
        <f>$W$61</f>
        <v>100</v>
      </c>
      <c r="AE169" s="47">
        <f>IF(AA169="","",IF(AD169&gt;"a","",IF(AD169=AD168,AE168,COUNTA($AE$108:AE168))))</f>
        <v>26</v>
      </c>
      <c r="AF169" s="62"/>
      <c r="AH169" s="37" t="str">
        <f t="shared" si="52"/>
        <v>Pulaski</v>
      </c>
      <c r="AI169" s="47">
        <f t="shared" si="53"/>
        <v>400</v>
      </c>
      <c r="AJ169" s="47">
        <f t="shared" si="54"/>
        <v>6</v>
      </c>
    </row>
    <row r="170" spans="1:38" ht="11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M170" s="1"/>
      <c r="N170" s="1"/>
      <c r="O170" s="1"/>
      <c r="P170" s="1"/>
      <c r="Q170" s="1"/>
      <c r="R170" s="1"/>
      <c r="S170" s="1"/>
      <c r="T170" s="1"/>
      <c r="U170" s="1"/>
      <c r="Z170" s="1" t="str">
        <f>$B$107</f>
        <v>Sha</v>
      </c>
      <c r="AA170" s="61" t="str">
        <f>$A$107</f>
        <v>Brianna Zook</v>
      </c>
      <c r="AB170" s="47">
        <f>$L$107</f>
        <v>48</v>
      </c>
      <c r="AC170" s="47">
        <f>$V$107</f>
        <v>52</v>
      </c>
      <c r="AD170" s="47">
        <f>$W$107</f>
        <v>100</v>
      </c>
      <c r="AE170" s="47">
        <f>IF(AA170="","",IF(AD170&gt;"a","",IF(AD170=AD169,AE169,COUNTA($AE$108:AE169))))</f>
        <v>26</v>
      </c>
      <c r="AF170" s="62"/>
      <c r="AH170" s="37" t="str">
        <f t="shared" si="52"/>
        <v>Wrightstown</v>
      </c>
      <c r="AI170" s="47">
        <f t="shared" si="53"/>
        <v>404</v>
      </c>
      <c r="AJ170" s="47">
        <f t="shared" si="54"/>
        <v>7</v>
      </c>
    </row>
    <row r="171" spans="1:38" ht="11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M171" s="1"/>
      <c r="N171" s="1"/>
      <c r="O171" s="1"/>
      <c r="P171" s="1"/>
      <c r="Q171" s="1"/>
      <c r="R171" s="1"/>
      <c r="S171" s="1"/>
      <c r="T171" s="1"/>
      <c r="U171" s="1"/>
      <c r="Z171" s="1" t="str">
        <f>$B$93</f>
        <v>Pul</v>
      </c>
      <c r="AA171" s="61" t="str">
        <f>$A$93</f>
        <v>Maddy Process</v>
      </c>
      <c r="AB171" s="47">
        <f>$L$93</f>
        <v>51</v>
      </c>
      <c r="AC171" s="47">
        <f>$V$93</f>
        <v>49</v>
      </c>
      <c r="AD171" s="47">
        <f>$W$93</f>
        <v>100</v>
      </c>
      <c r="AE171" s="47">
        <f>IF(AA171="","",IF(AD171&gt;"a","",IF(AD171=AD170,AE170,COUNTA($AE$108:AE170))))</f>
        <v>26</v>
      </c>
      <c r="AF171" s="62"/>
      <c r="AH171" s="37" t="str">
        <f t="shared" si="52"/>
        <v>Kimberly</v>
      </c>
      <c r="AI171" s="47">
        <f t="shared" si="53"/>
        <v>422</v>
      </c>
      <c r="AJ171" s="47">
        <f t="shared" si="54"/>
        <v>8</v>
      </c>
    </row>
    <row r="172" spans="1:38" ht="11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M172" s="1"/>
      <c r="N172" s="1"/>
      <c r="O172" s="1"/>
      <c r="P172" s="1"/>
      <c r="Q172" s="1"/>
      <c r="R172" s="1"/>
      <c r="S172" s="1"/>
      <c r="T172" s="1"/>
      <c r="U172" s="1"/>
      <c r="Z172" s="1" t="str">
        <f>IF(OR($A$129="",$A$129="School Name"),"",$B$131)</f>
        <v>Wri</v>
      </c>
      <c r="AA172" s="61" t="str">
        <f>IF(OR($A$129="",$A$129="School Name"),"",$A$131)</f>
        <v>Emily Tetzlatt</v>
      </c>
      <c r="AB172" s="47">
        <f>IF(OR($A$129="",$A$129="School Name"),"",$L$131)</f>
        <v>53</v>
      </c>
      <c r="AC172" s="47">
        <f>IF(OR($A$129="",$A$129="School Name"),"",$V$131)</f>
        <v>47</v>
      </c>
      <c r="AD172" s="47">
        <f>IF(OR($A$129="",$A$129="School Name"),"zz",$W$131)</f>
        <v>100</v>
      </c>
      <c r="AE172" s="47">
        <f>IF(AA172="","",IF(AD172&gt;"a","",IF(AD172=AD171,AE171,COUNTA($AE$108:AE171))))</f>
        <v>26</v>
      </c>
      <c r="AF172" s="62"/>
      <c r="AH172" s="37" t="str">
        <f t="shared" si="52"/>
        <v>West DePere</v>
      </c>
      <c r="AI172" s="47">
        <f t="shared" si="53"/>
        <v>424</v>
      </c>
      <c r="AJ172" s="47">
        <f t="shared" si="54"/>
        <v>9</v>
      </c>
    </row>
    <row r="173" spans="1:38" ht="11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M173" s="1"/>
      <c r="N173" s="1"/>
      <c r="O173" s="1"/>
      <c r="P173" s="1"/>
      <c r="Q173" s="1"/>
      <c r="R173" s="1"/>
      <c r="S173" s="1"/>
      <c r="T173" s="1"/>
      <c r="U173" s="1"/>
      <c r="Z173" s="1" t="str">
        <f>$B$26</f>
        <v>BP</v>
      </c>
      <c r="AA173" s="61" t="str">
        <f>$A$26</f>
        <v>Brianna Schermitzier</v>
      </c>
      <c r="AB173" s="47">
        <f>$L$26</f>
        <v>49</v>
      </c>
      <c r="AC173" s="47">
        <f>$V$26</f>
        <v>52</v>
      </c>
      <c r="AD173" s="47">
        <f>$W$26</f>
        <v>101</v>
      </c>
      <c r="AE173" s="47">
        <f>IF(AA173="","",IF(AD173&gt;"a","",IF(AD173=AD172,AE172,COUNTA($AE$108:AE172))))</f>
        <v>30</v>
      </c>
      <c r="AF173" s="62"/>
      <c r="AH173" s="37" t="str">
        <f t="shared" si="52"/>
        <v>Seymour</v>
      </c>
      <c r="AI173" s="47">
        <f t="shared" si="53"/>
        <v>426</v>
      </c>
      <c r="AJ173" s="47">
        <f t="shared" si="54"/>
        <v>10</v>
      </c>
    </row>
    <row r="174" spans="1:38" ht="11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M174" s="1"/>
      <c r="N174" s="1"/>
      <c r="O174" s="1"/>
      <c r="P174" s="1"/>
      <c r="Q174" s="1"/>
      <c r="R174" s="1"/>
      <c r="S174" s="1"/>
      <c r="T174" s="1"/>
      <c r="U174" s="1"/>
      <c r="Z174" s="1" t="str">
        <f>$B$13</f>
        <v>AE</v>
      </c>
      <c r="AA174" s="61" t="str">
        <f>$A$13</f>
        <v>Olivia Riechardt</v>
      </c>
      <c r="AB174" s="47">
        <f>$L$13</f>
        <v>54</v>
      </c>
      <c r="AC174" s="47">
        <f>$V$13</f>
        <v>47</v>
      </c>
      <c r="AD174" s="47">
        <f>$W$13</f>
        <v>101</v>
      </c>
      <c r="AE174" s="47">
        <f>IF(AA174="","",IF(AD174&gt;"a","",IF(AD174=AD173,AE173,COUNTA($AE$108:AE173))))</f>
        <v>30</v>
      </c>
      <c r="AF174" s="62"/>
      <c r="AH174" s="37" t="str">
        <f t="shared" si="52"/>
        <v>Ashwaubenon</v>
      </c>
      <c r="AI174" s="47">
        <f t="shared" si="53"/>
        <v>427</v>
      </c>
      <c r="AJ174" s="47">
        <f t="shared" si="54"/>
        <v>11</v>
      </c>
    </row>
    <row r="175" spans="1:38" ht="11.25" customHeight="1" x14ac:dyDescent="0.2">
      <c r="Z175" s="1" t="str">
        <f>$B$92</f>
        <v>Pul</v>
      </c>
      <c r="AA175" s="61" t="str">
        <f>$A$92</f>
        <v>Ally Tonn</v>
      </c>
      <c r="AB175" s="47">
        <f>$L$92</f>
        <v>54</v>
      </c>
      <c r="AC175" s="47">
        <f>$V$92</f>
        <v>47</v>
      </c>
      <c r="AD175" s="47">
        <f>$W$92</f>
        <v>101</v>
      </c>
      <c r="AE175" s="47">
        <f>IF(AA175="","",IF(AD175&gt;"a","",IF(AD175=AD174,AE174,COUNTA($AE$108:AE174))))</f>
        <v>30</v>
      </c>
      <c r="AF175" s="62"/>
      <c r="AH175" s="37" t="str">
        <f t="shared" si="52"/>
        <v>Freedom</v>
      </c>
      <c r="AI175" s="47">
        <f t="shared" si="53"/>
        <v>429</v>
      </c>
      <c r="AJ175" s="47">
        <f t="shared" si="54"/>
        <v>12</v>
      </c>
    </row>
    <row r="176" spans="1:38" ht="11.25" customHeight="1" x14ac:dyDescent="0.2">
      <c r="Z176" s="1" t="str">
        <f>$B$84</f>
        <v>Mar</v>
      </c>
      <c r="AA176" s="61" t="str">
        <f>$A$84</f>
        <v>Mariah Chenier</v>
      </c>
      <c r="AB176" s="47">
        <f>$L$84</f>
        <v>50</v>
      </c>
      <c r="AC176" s="47">
        <f>$V$84</f>
        <v>52</v>
      </c>
      <c r="AD176" s="47">
        <f>$W$84</f>
        <v>102</v>
      </c>
      <c r="AE176" s="47">
        <f>IF(AA176="","",IF(AD176&gt;"a","",IF(AD176=AD175,AE175,COUNTA($AE$108:AE175))))</f>
        <v>33</v>
      </c>
      <c r="AF176" s="62"/>
      <c r="AH176" s="37" t="str">
        <f t="shared" si="52"/>
        <v>Appleton East</v>
      </c>
      <c r="AI176" s="47">
        <f t="shared" si="53"/>
        <v>442</v>
      </c>
      <c r="AJ176" s="47">
        <f t="shared" si="54"/>
        <v>13</v>
      </c>
    </row>
    <row r="177" spans="26:38" ht="11.25" customHeight="1" x14ac:dyDescent="0.2">
      <c r="Z177" s="1" t="str">
        <f>$B$34</f>
        <v>DP</v>
      </c>
      <c r="AA177" s="61" t="str">
        <f>$A$37</f>
        <v>Olivia Kowalkowski</v>
      </c>
      <c r="AB177" s="47">
        <f>$L$37</f>
        <v>52</v>
      </c>
      <c r="AC177" s="47">
        <f>$V$37</f>
        <v>51</v>
      </c>
      <c r="AD177" s="47">
        <f>$W$37</f>
        <v>103</v>
      </c>
      <c r="AE177" s="47">
        <f>IF(AA177="","",IF(AD177&gt;"a","",IF(AD177=AD176,AE176,COUNTA($AE$108:AE176))))</f>
        <v>34</v>
      </c>
      <c r="AF177" s="62"/>
      <c r="AH177" s="37" t="str">
        <f t="shared" si="52"/>
        <v>Shawano</v>
      </c>
      <c r="AI177" s="47">
        <f t="shared" si="53"/>
        <v>458</v>
      </c>
      <c r="AJ177" s="47">
        <f t="shared" si="54"/>
        <v>14</v>
      </c>
    </row>
    <row r="178" spans="26:38" ht="11.25" customHeight="1" x14ac:dyDescent="0.2">
      <c r="Z178" s="1" t="str">
        <f>$B$34</f>
        <v>DP</v>
      </c>
      <c r="AA178" s="61" t="str">
        <f>$A$38</f>
        <v>Amanda Scott</v>
      </c>
      <c r="AB178" s="47">
        <f>$L$38</f>
        <v>56</v>
      </c>
      <c r="AC178" s="47">
        <f>$V$38</f>
        <v>47</v>
      </c>
      <c r="AD178" s="47">
        <f>$W$38</f>
        <v>103</v>
      </c>
      <c r="AE178" s="47">
        <f>IF(AA178="","",IF(AD178&gt;"a","",IF(AD178=AD177,AE177,COUNTA($AE$108:AE177))))</f>
        <v>34</v>
      </c>
      <c r="AF178" s="62"/>
      <c r="AH178" s="37" t="str">
        <f t="shared" si="52"/>
        <v>Bayport</v>
      </c>
      <c r="AI178" s="47">
        <f t="shared" si="53"/>
        <v>479</v>
      </c>
      <c r="AJ178" s="47">
        <f t="shared" si="54"/>
        <v>15</v>
      </c>
    </row>
    <row r="179" spans="26:38" ht="11.25" customHeight="1" x14ac:dyDescent="0.2">
      <c r="Z179" s="1" t="str">
        <f>$B$123</f>
        <v>WDP</v>
      </c>
      <c r="AA179" s="61" t="str">
        <f>$A$123</f>
        <v>Crystal Hill</v>
      </c>
      <c r="AB179" s="47">
        <f>$L$123</f>
        <v>52</v>
      </c>
      <c r="AC179" s="47">
        <f>$V$123</f>
        <v>52</v>
      </c>
      <c r="AD179" s="47">
        <f>$W$123</f>
        <v>104</v>
      </c>
      <c r="AE179" s="47">
        <f>IF(AA179="","",IF(AD179&gt;"a","",IF(AD179=AD178,AE178,COUNTA($AE$108:AE178))))</f>
        <v>36</v>
      </c>
      <c r="AF179" s="62"/>
      <c r="AH179" s="37" t="str">
        <f t="shared" si="52"/>
        <v>Waupaca</v>
      </c>
      <c r="AI179" s="47">
        <f t="shared" si="53"/>
        <v>495</v>
      </c>
      <c r="AJ179" s="47">
        <f t="shared" si="54"/>
        <v>16</v>
      </c>
    </row>
    <row r="180" spans="26:38" ht="11.25" customHeight="1" thickBot="1" x14ac:dyDescent="0.25">
      <c r="Z180" s="1" t="str">
        <f>$B$91</f>
        <v>Pul</v>
      </c>
      <c r="AA180" s="61" t="str">
        <f>$A$91</f>
        <v xml:space="preserve">Emma Jonas </v>
      </c>
      <c r="AB180" s="47">
        <f>$L$91</f>
        <v>48</v>
      </c>
      <c r="AC180" s="47">
        <f>$V$91</f>
        <v>56</v>
      </c>
      <c r="AD180" s="47">
        <f>$W$91</f>
        <v>104</v>
      </c>
      <c r="AE180" s="47">
        <f>IF(AA180="","",IF(AD180&gt;"a","",IF(AD180=AD179,AE179,COUNTA($AE$108:AE179))))</f>
        <v>36</v>
      </c>
      <c r="AF180" s="64"/>
      <c r="AG180" s="65"/>
      <c r="AH180" s="26"/>
      <c r="AI180" s="26"/>
      <c r="AJ180" s="26"/>
      <c r="AK180" s="65"/>
      <c r="AL180" s="65"/>
    </row>
    <row r="181" spans="26:38" ht="11.25" customHeight="1" thickTop="1" x14ac:dyDescent="0.2">
      <c r="Z181" s="1" t="str">
        <f>$B$99</f>
        <v>Sey</v>
      </c>
      <c r="AA181" s="61" t="str">
        <f>$A$99</f>
        <v>Gretchen Heins</v>
      </c>
      <c r="AB181" s="47">
        <f>$L$99</f>
        <v>52</v>
      </c>
      <c r="AC181" s="47">
        <f>$V$99</f>
        <v>52</v>
      </c>
      <c r="AD181" s="47">
        <f>$W$99</f>
        <v>104</v>
      </c>
      <c r="AE181" s="47">
        <f>IF(AA181="","",IF(AD181&gt;"a","",IF(AD181=AD180,AE180,COUNTA($AE$108:AE180))))</f>
        <v>36</v>
      </c>
      <c r="AF181" s="62"/>
    </row>
    <row r="182" spans="26:38" ht="11.25" customHeight="1" x14ac:dyDescent="0.2">
      <c r="Z182" s="1" t="str">
        <f>IF(OR($A$129="",$A$129="School Name"),"",$B$132)</f>
        <v>Wri</v>
      </c>
      <c r="AA182" s="61" t="str">
        <f>IF(OR($A$129="",$A$129="School Name"),"",$A$132)</f>
        <v>Eden Schneider</v>
      </c>
      <c r="AB182" s="47">
        <f>IF(OR($A$129="",$A$129="School Name"),"",$L$132)</f>
        <v>50</v>
      </c>
      <c r="AC182" s="47">
        <f>IF(OR($A$129="",$A$129="School Name"),"",$V$132)</f>
        <v>54</v>
      </c>
      <c r="AD182" s="47">
        <f>IF(OR($A$129="",$A$129="School Name"),"zz",$W$132)</f>
        <v>104</v>
      </c>
      <c r="AE182" s="47">
        <f>IF(AA182="","",IF(AD182&gt;"a","",IF(AD182=AD181,AE181,COUNTA($AE$108:AE181))))</f>
        <v>36</v>
      </c>
      <c r="AF182" s="62"/>
    </row>
    <row r="183" spans="26:38" ht="11.25" customHeight="1" x14ac:dyDescent="0.2">
      <c r="Z183" s="1" t="str">
        <f>$B$75</f>
        <v>Kim</v>
      </c>
      <c r="AA183" s="61" t="str">
        <f>$A$75</f>
        <v>Hailey Russ</v>
      </c>
      <c r="AB183" s="47">
        <f>$L$75</f>
        <v>47</v>
      </c>
      <c r="AC183" s="47">
        <f>$V$75</f>
        <v>58</v>
      </c>
      <c r="AD183" s="47">
        <f>$W$75</f>
        <v>105</v>
      </c>
      <c r="AE183" s="47">
        <f>IF(AA183="","",IF(AD183&gt;"a","",IF(AD183=AD182,AE182,COUNTA($AE$108:AE182))))</f>
        <v>40</v>
      </c>
      <c r="AF183" s="62"/>
      <c r="AG183" s="69" t="s">
        <v>9</v>
      </c>
      <c r="AH183" s="57" t="s">
        <v>26</v>
      </c>
      <c r="AI183" s="58" t="s">
        <v>10</v>
      </c>
      <c r="AJ183" s="58" t="s">
        <v>11</v>
      </c>
      <c r="AK183" s="56" t="s">
        <v>7</v>
      </c>
      <c r="AL183" s="58" t="s">
        <v>12</v>
      </c>
    </row>
    <row r="184" spans="26:38" ht="11.25" customHeight="1" x14ac:dyDescent="0.2">
      <c r="Z184" s="1" t="str">
        <f>$B$62</f>
        <v>GBP</v>
      </c>
      <c r="AA184" s="61" t="str">
        <f>$A$62</f>
        <v>Rachael Revolinski</v>
      </c>
      <c r="AB184" s="47">
        <f>$L$62</f>
        <v>56</v>
      </c>
      <c r="AC184" s="47">
        <f>$V$62</f>
        <v>49</v>
      </c>
      <c r="AD184" s="47">
        <f>$W$62</f>
        <v>105</v>
      </c>
      <c r="AE184" s="47">
        <f>IF(AA184="","",IF(AD184&gt;"a","",IF(AD184=AD183,AE183,COUNTA($AE$108:AE183))))</f>
        <v>40</v>
      </c>
      <c r="AF184" s="62"/>
      <c r="AG184" s="70" t="str">
        <f>$Z$204</f>
        <v>Sey</v>
      </c>
      <c r="AH184" s="61" t="str">
        <f>$AA$204</f>
        <v>Cassie Bain</v>
      </c>
      <c r="AI184" s="47">
        <f>$AB$204</f>
        <v>57</v>
      </c>
      <c r="AJ184" s="47">
        <f>$AC$204</f>
        <v>60</v>
      </c>
      <c r="AK184" s="47">
        <f>$AD$204</f>
        <v>117</v>
      </c>
      <c r="AL184" s="47">
        <f>$AE$204</f>
        <v>59</v>
      </c>
    </row>
    <row r="185" spans="26:38" ht="11.25" customHeight="1" x14ac:dyDescent="0.2">
      <c r="Z185" s="1" t="str">
        <f>$B$126</f>
        <v>WDP</v>
      </c>
      <c r="AA185" s="61" t="str">
        <f>$A$126</f>
        <v>Brooke Ambrosius</v>
      </c>
      <c r="AB185" s="47">
        <f>$L$126</f>
        <v>51</v>
      </c>
      <c r="AC185" s="47">
        <f>$V$126</f>
        <v>54</v>
      </c>
      <c r="AD185" s="47">
        <f>$W$126</f>
        <v>105</v>
      </c>
      <c r="AE185" s="47">
        <f>IF(AA185="","",IF(AD185&gt;"a","",IF(AD185=AD184,AE184,COUNTA($AE$108:AE184))))</f>
        <v>40</v>
      </c>
      <c r="AF185" s="62"/>
      <c r="AG185" s="70" t="str">
        <f>$Z$205</f>
        <v>AE</v>
      </c>
      <c r="AH185" s="61" t="str">
        <f>$AA$205</f>
        <v>Jasmine Lee</v>
      </c>
      <c r="AI185" s="47">
        <f>$AB$205</f>
        <v>57</v>
      </c>
      <c r="AJ185" s="47">
        <f>$AC$205</f>
        <v>63</v>
      </c>
      <c r="AK185" s="47">
        <f>$AD$205</f>
        <v>120</v>
      </c>
      <c r="AL185" s="47">
        <f>$AE$205</f>
        <v>62</v>
      </c>
    </row>
    <row r="186" spans="26:38" ht="11.25" customHeight="1" x14ac:dyDescent="0.2">
      <c r="Z186" s="1" t="str">
        <f>$B$86</f>
        <v>Mar</v>
      </c>
      <c r="AA186" s="61" t="str">
        <f>$A$86</f>
        <v>Megan Phillips</v>
      </c>
      <c r="AB186" s="47">
        <f>$L$86</f>
        <v>57</v>
      </c>
      <c r="AC186" s="47">
        <f>$V$86</f>
        <v>48</v>
      </c>
      <c r="AD186" s="47">
        <f>$W$86</f>
        <v>105</v>
      </c>
      <c r="AE186" s="47">
        <f>IF(AA186="","",IF(AD186&gt;"a","",IF(AD186=AD185,AE185,COUNTA($AE$108:AE185))))</f>
        <v>40</v>
      </c>
      <c r="AF186" s="62"/>
      <c r="AG186" s="70" t="str">
        <f>$Z$206</f>
        <v>Ash</v>
      </c>
      <c r="AH186" s="61" t="str">
        <f>$AA$206</f>
        <v>Mckenna Morrow</v>
      </c>
      <c r="AI186" s="47">
        <f>$AB$206</f>
        <v>62</v>
      </c>
      <c r="AJ186" s="47">
        <f>$AC$206</f>
        <v>60</v>
      </c>
      <c r="AK186" s="47">
        <f>$AD$206</f>
        <v>122</v>
      </c>
      <c r="AL186" s="47">
        <f>$AE$206</f>
        <v>63</v>
      </c>
    </row>
    <row r="187" spans="26:38" ht="11.25" customHeight="1" x14ac:dyDescent="0.2">
      <c r="Z187" s="1" t="str">
        <f>$B$106</f>
        <v>Sha</v>
      </c>
      <c r="AA187" s="61" t="str">
        <f>$A$106</f>
        <v>Julia Beck</v>
      </c>
      <c r="AB187" s="47">
        <f>$L$106</f>
        <v>50</v>
      </c>
      <c r="AC187" s="47">
        <f>$V$106</f>
        <v>56</v>
      </c>
      <c r="AD187" s="47">
        <f>$W$106</f>
        <v>106</v>
      </c>
      <c r="AE187" s="47">
        <f>IF(AA187="","",IF(AD187&gt;"a","",IF(AD187=AD186,AE186,COUNTA($AE$108:AE186))))</f>
        <v>44</v>
      </c>
      <c r="AF187" s="62"/>
      <c r="AG187" s="70" t="str">
        <f>$Z$207</f>
        <v>AE</v>
      </c>
      <c r="AH187" s="61" t="str">
        <f>$AA$207</f>
        <v>Brianna Knigge</v>
      </c>
      <c r="AI187" s="47">
        <f>$AB$207</f>
        <v>59</v>
      </c>
      <c r="AJ187" s="47">
        <f>$AC$207</f>
        <v>63</v>
      </c>
      <c r="AK187" s="47">
        <f>$AD$207</f>
        <v>122</v>
      </c>
      <c r="AL187" s="47">
        <f>$AE$207</f>
        <v>63</v>
      </c>
    </row>
    <row r="188" spans="26:38" ht="11.25" customHeight="1" x14ac:dyDescent="0.2">
      <c r="Z188" s="1" t="str">
        <f>$B$70</f>
        <v>Hor</v>
      </c>
      <c r="AA188" s="61" t="str">
        <f>$A$70</f>
        <v>Halle Karns</v>
      </c>
      <c r="AB188" s="47">
        <f>$L$70</f>
        <v>55</v>
      </c>
      <c r="AC188" s="47">
        <f>$V$70</f>
        <v>52</v>
      </c>
      <c r="AD188" s="47">
        <f>$W$70</f>
        <v>107</v>
      </c>
      <c r="AE188" s="47">
        <f>IF(AA188="","",IF(AD188&gt;"a","",IF(AD188=AD187,AE187,COUNTA($AE$108:AE187))))</f>
        <v>45</v>
      </c>
      <c r="AF188" s="62"/>
      <c r="AG188" s="70" t="str">
        <f>$Z$208</f>
        <v>Fre</v>
      </c>
      <c r="AH188" s="61" t="str">
        <f>$AA$208</f>
        <v>Payton Dorn</v>
      </c>
      <c r="AI188" s="47">
        <f>$AB$208</f>
        <v>58</v>
      </c>
      <c r="AJ188" s="47">
        <f>$AC$208</f>
        <v>64</v>
      </c>
      <c r="AK188" s="47">
        <f>$AD$208</f>
        <v>122</v>
      </c>
      <c r="AL188" s="47">
        <f>$AE$208</f>
        <v>63</v>
      </c>
    </row>
    <row r="189" spans="26:38" ht="11.25" customHeight="1" x14ac:dyDescent="0.2">
      <c r="Z189" s="1" t="str">
        <f>$B$122</f>
        <v>WDP</v>
      </c>
      <c r="AA189" s="61" t="str">
        <f>$A$122</f>
        <v>Abby Van De Hei</v>
      </c>
      <c r="AB189" s="47">
        <f>$L$122</f>
        <v>52</v>
      </c>
      <c r="AC189" s="47">
        <f>$V$122</f>
        <v>55</v>
      </c>
      <c r="AD189" s="47">
        <f>$W$122</f>
        <v>107</v>
      </c>
      <c r="AE189" s="47">
        <f>IF(AA189="","",IF(AD189&gt;"a","",IF(AD189=AD188,AE188,COUNTA($AE$108:AE188))))</f>
        <v>45</v>
      </c>
      <c r="AF189" s="62"/>
      <c r="AG189" s="70" t="str">
        <f>$Z$209</f>
        <v>FVL</v>
      </c>
      <c r="AH189" s="61" t="str">
        <f>$AA$209</f>
        <v>Liz Santos</v>
      </c>
      <c r="AI189" s="47">
        <f>$AB$209</f>
        <v>61</v>
      </c>
      <c r="AJ189" s="47">
        <f>$AC$209</f>
        <v>62</v>
      </c>
      <c r="AK189" s="47">
        <f>$AD$209</f>
        <v>123</v>
      </c>
      <c r="AL189" s="47">
        <f>$AE$209</f>
        <v>66</v>
      </c>
    </row>
    <row r="190" spans="26:38" ht="11.25" customHeight="1" x14ac:dyDescent="0.2">
      <c r="Z190" s="1" t="str">
        <f>$B$10</f>
        <v>AE</v>
      </c>
      <c r="AA190" s="61" t="str">
        <f>$A$10</f>
        <v>Amanda Guzman</v>
      </c>
      <c r="AB190" s="47">
        <f>$L$10</f>
        <v>58</v>
      </c>
      <c r="AC190" s="47">
        <f>$V$10</f>
        <v>49</v>
      </c>
      <c r="AD190" s="47">
        <f>$W$10</f>
        <v>107</v>
      </c>
      <c r="AE190" s="47">
        <f>IF(AA190="","",IF(AD190&gt;"a","",IF(AD190=AD189,AE189,COUNTA($AE$108:AE189))))</f>
        <v>45</v>
      </c>
      <c r="AF190" s="62"/>
      <c r="AG190" s="70" t="str">
        <f>$Z$210</f>
        <v>Sha</v>
      </c>
      <c r="AH190" s="61" t="str">
        <f>$AA$210</f>
        <v>Emily Smith</v>
      </c>
      <c r="AI190" s="47">
        <f>$AB$210</f>
        <v>61</v>
      </c>
      <c r="AJ190" s="47">
        <f>$AC$210</f>
        <v>63</v>
      </c>
      <c r="AK190" s="47">
        <f>$AD$210</f>
        <v>124</v>
      </c>
      <c r="AL190" s="47">
        <f>$AE$210</f>
        <v>67</v>
      </c>
    </row>
    <row r="191" spans="26:38" ht="11.25" customHeight="1" x14ac:dyDescent="0.2">
      <c r="Z191" s="1" t="str">
        <f>$B$125</f>
        <v>WDP</v>
      </c>
      <c r="AA191" s="61" t="str">
        <f>$A$125</f>
        <v>Payton Kellam</v>
      </c>
      <c r="AB191" s="47">
        <f>$L$125</f>
        <v>55</v>
      </c>
      <c r="AC191" s="47">
        <f>$V$125</f>
        <v>53</v>
      </c>
      <c r="AD191" s="47">
        <f>$W$125</f>
        <v>108</v>
      </c>
      <c r="AE191" s="47">
        <f>IF(AA191="","",IF(AD191&gt;"a","",IF(AD191=AD190,AE190,COUNTA($AE$108:AE190))))</f>
        <v>48</v>
      </c>
      <c r="AF191" s="62"/>
      <c r="AG191" s="70" t="str">
        <f>$Z$211</f>
        <v>Fre</v>
      </c>
      <c r="AH191" s="61" t="str">
        <f>$AA$211</f>
        <v>Miranda Peterson</v>
      </c>
      <c r="AI191" s="47">
        <f>$AB$211</f>
        <v>61</v>
      </c>
      <c r="AJ191" s="47">
        <f>$AC$211</f>
        <v>64</v>
      </c>
      <c r="AK191" s="47">
        <f>$AD$211</f>
        <v>125</v>
      </c>
      <c r="AL191" s="47">
        <f>$AE$211</f>
        <v>68</v>
      </c>
    </row>
    <row r="192" spans="26:38" ht="11.25" customHeight="1" x14ac:dyDescent="0.2">
      <c r="Z192" s="1" t="str">
        <f>IF(OR($A$129="",$A$129="School Name"),"",$B$134)</f>
        <v>Wri</v>
      </c>
      <c r="AA192" s="61" t="str">
        <f>IF(OR($A$129="",$A$129="School Name"),"",$A$134)</f>
        <v xml:space="preserve">Grace Nemecek </v>
      </c>
      <c r="AB192" s="47">
        <f>IF(OR($A$129="",$A$129="School Name"),"",$L$134)</f>
        <v>54</v>
      </c>
      <c r="AC192" s="47">
        <f>IF(OR($A$129="",$A$129="School Name"),"",$V$134)</f>
        <v>54</v>
      </c>
      <c r="AD192" s="47">
        <f>IF(OR($A$129="",$A$129="School Name"),"zz",$W$134)</f>
        <v>108</v>
      </c>
      <c r="AE192" s="47">
        <f>IF(AA192="","",IF(AD192&gt;"a","",IF(AD192=AD191,AE191,COUNTA($AE$108:AE191))))</f>
        <v>48</v>
      </c>
      <c r="AF192" s="62"/>
      <c r="AG192" s="70" t="str">
        <f>$Z$212</f>
        <v>Sha</v>
      </c>
      <c r="AH192" s="61" t="str">
        <f>$AA$212</f>
        <v>Gabby Krueger</v>
      </c>
      <c r="AI192" s="47">
        <f>$AB$212</f>
        <v>66</v>
      </c>
      <c r="AJ192" s="47">
        <f>$AC$212</f>
        <v>62</v>
      </c>
      <c r="AK192" s="47">
        <f>$AD$212</f>
        <v>128</v>
      </c>
      <c r="AL192" s="47">
        <f>$AE$212</f>
        <v>69</v>
      </c>
    </row>
    <row r="193" spans="26:38" ht="11.25" customHeight="1" x14ac:dyDescent="0.2">
      <c r="Z193" s="1" t="str">
        <f>$B$90</f>
        <v>Pul</v>
      </c>
      <c r="AA193" s="61" t="str">
        <f>$A$90</f>
        <v>Cailin Cleary</v>
      </c>
      <c r="AB193" s="47">
        <f>$L$90</f>
        <v>53</v>
      </c>
      <c r="AC193" s="47">
        <f>$V$90</f>
        <v>56</v>
      </c>
      <c r="AD193" s="47">
        <f>$W$90</f>
        <v>109</v>
      </c>
      <c r="AE193" s="47">
        <f>IF(AA193="","",IF(AD193&gt;"a","",IF(AD193=AD192,AE192,COUNTA($AE$108:AE192))))</f>
        <v>50</v>
      </c>
      <c r="AF193" s="62"/>
      <c r="AG193" s="70" t="str">
        <f>$Z$213</f>
        <v>Wau</v>
      </c>
      <c r="AH193" s="61" t="str">
        <f>$AA$213</f>
        <v xml:space="preserve">Alana Radley </v>
      </c>
      <c r="AI193" s="47">
        <f>$AB$213</f>
        <v>63</v>
      </c>
      <c r="AJ193" s="47">
        <f>$AC$213</f>
        <v>66</v>
      </c>
      <c r="AK193" s="47">
        <f>$AD$213</f>
        <v>129</v>
      </c>
      <c r="AL193" s="47">
        <f>$AE$213</f>
        <v>70</v>
      </c>
    </row>
    <row r="194" spans="26:38" ht="11.25" customHeight="1" x14ac:dyDescent="0.2">
      <c r="Z194" s="1" t="str">
        <f>$B$51</f>
        <v>Fre</v>
      </c>
      <c r="AA194" s="61" t="str">
        <f>$A$51</f>
        <v>Emily Swoboda</v>
      </c>
      <c r="AB194" s="47">
        <f>$L$51</f>
        <v>57</v>
      </c>
      <c r="AC194" s="47">
        <f>$V$51</f>
        <v>52</v>
      </c>
      <c r="AD194" s="47">
        <f>$W$51</f>
        <v>109</v>
      </c>
      <c r="AE194" s="47">
        <f>IF(AA194="","",IF(AD194&gt;"a","",IF(AD194=AD193,AE193,COUNTA($AE$108:AE193))))</f>
        <v>50</v>
      </c>
      <c r="AF194" s="62"/>
      <c r="AG194" s="70" t="str">
        <f>$Z$214</f>
        <v>Wau</v>
      </c>
      <c r="AH194" s="61" t="str">
        <f>$AA$214</f>
        <v>Sydni Sondrol</v>
      </c>
      <c r="AI194" s="47">
        <f>$AB$214</f>
        <v>69</v>
      </c>
      <c r="AJ194" s="47">
        <f>$AC$214</f>
        <v>60</v>
      </c>
      <c r="AK194" s="47">
        <f>$AD$214</f>
        <v>129</v>
      </c>
      <c r="AL194" s="47">
        <f>$AE$214</f>
        <v>70</v>
      </c>
    </row>
    <row r="195" spans="26:38" ht="11.25" customHeight="1" x14ac:dyDescent="0.2">
      <c r="Z195" s="1" t="str">
        <f>$B$102</f>
        <v>Sey</v>
      </c>
      <c r="AA195" s="61" t="str">
        <f>$A$102</f>
        <v>Carissa Salter</v>
      </c>
      <c r="AB195" s="47">
        <f>$L$102</f>
        <v>54</v>
      </c>
      <c r="AC195" s="47">
        <f>$V$102</f>
        <v>55</v>
      </c>
      <c r="AD195" s="47">
        <f>$W$102</f>
        <v>109</v>
      </c>
      <c r="AE195" s="47">
        <f>IF(AA195="","",IF(AD195&gt;"a","",IF(AD195=AD194,AE194,COUNTA($AE$108:AE194))))</f>
        <v>50</v>
      </c>
      <c r="AF195" s="62"/>
      <c r="AG195" s="70" t="str">
        <f>$Z$215</f>
        <v>Sey</v>
      </c>
      <c r="AH195" s="61" t="str">
        <f>$AA$215</f>
        <v>Kyla Ryan</v>
      </c>
      <c r="AI195" s="47">
        <f>$AB$215</f>
        <v>66</v>
      </c>
      <c r="AJ195" s="47">
        <f>$AC$215</f>
        <v>65</v>
      </c>
      <c r="AK195" s="47">
        <f>$AD$215</f>
        <v>131</v>
      </c>
      <c r="AL195" s="47">
        <f>$AE$215</f>
        <v>72</v>
      </c>
    </row>
    <row r="196" spans="26:38" ht="11.25" customHeight="1" x14ac:dyDescent="0.2">
      <c r="Z196" s="1" t="str">
        <f>$B$124</f>
        <v>WDP</v>
      </c>
      <c r="AA196" s="61" t="str">
        <f>$A$124</f>
        <v>Maddy Coppens</v>
      </c>
      <c r="AB196" s="47">
        <f>$L$124</f>
        <v>52</v>
      </c>
      <c r="AC196" s="47">
        <f>$V$124</f>
        <v>58</v>
      </c>
      <c r="AD196" s="47">
        <f>$W$124</f>
        <v>110</v>
      </c>
      <c r="AE196" s="47">
        <f>IF(AA196="","",IF(AD196&gt;"a","",IF(AD196=AD195,AE195,COUNTA($AE$108:AE195))))</f>
        <v>53</v>
      </c>
      <c r="AF196" s="62"/>
      <c r="AG196" s="70" t="str">
        <f>$Z$216</f>
        <v>BP</v>
      </c>
      <c r="AH196" s="61" t="str">
        <f>$AA$216</f>
        <v>Madison Kostrrman</v>
      </c>
      <c r="AI196" s="47">
        <f>$AB$216</f>
        <v>70</v>
      </c>
      <c r="AJ196" s="47">
        <f>$AC$216</f>
        <v>62</v>
      </c>
      <c r="AK196" s="47">
        <f>$AD$216</f>
        <v>132</v>
      </c>
      <c r="AL196" s="47">
        <f>$AE$216</f>
        <v>73</v>
      </c>
    </row>
    <row r="197" spans="26:38" ht="11.25" customHeight="1" x14ac:dyDescent="0.2">
      <c r="Z197" s="1" t="str">
        <f>$B$18</f>
        <v>Ash</v>
      </c>
      <c r="AA197" s="61" t="str">
        <f>$A$21</f>
        <v>Lindsay Zabel</v>
      </c>
      <c r="AB197" s="47">
        <f>$L$21</f>
        <v>57</v>
      </c>
      <c r="AC197" s="47">
        <f>$V$21</f>
        <v>57</v>
      </c>
      <c r="AD197" s="47">
        <f>$W$21</f>
        <v>114</v>
      </c>
      <c r="AE197" s="47">
        <f>IF(AA197="","",IF(AD197&gt;"a","",IF(AD197=AD196,AE196,COUNTA($AE$108:AE196))))</f>
        <v>54</v>
      </c>
      <c r="AF197" s="62"/>
      <c r="AG197" s="70" t="str">
        <f>$Z$217</f>
        <v>BP</v>
      </c>
      <c r="AH197" s="61" t="str">
        <f>$AA$217</f>
        <v xml:space="preserve">Kaela Kosterman </v>
      </c>
      <c r="AI197" s="47">
        <f>$AB$217</f>
        <v>71</v>
      </c>
      <c r="AJ197" s="47">
        <f>$AC$217</f>
        <v>61</v>
      </c>
      <c r="AK197" s="47">
        <f>$AD$217</f>
        <v>132</v>
      </c>
      <c r="AL197" s="47">
        <f>$AE$217</f>
        <v>73</v>
      </c>
    </row>
    <row r="198" spans="26:38" ht="11.25" customHeight="1" x14ac:dyDescent="0.2">
      <c r="Z198" s="1" t="str">
        <f>$B$26</f>
        <v>BP</v>
      </c>
      <c r="AA198" s="61" t="str">
        <f>$A$27</f>
        <v>Emme Hilbert</v>
      </c>
      <c r="AB198" s="47">
        <f>$L$27</f>
        <v>57</v>
      </c>
      <c r="AC198" s="47">
        <f>$V$27</f>
        <v>57</v>
      </c>
      <c r="AD198" s="47">
        <f>$W$27</f>
        <v>114</v>
      </c>
      <c r="AE198" s="47">
        <f>IF(AA198="","",IF(AD198&gt;"a","",IF(AD198=AD197,AE197,COUNTA($AE$108:AE197))))</f>
        <v>54</v>
      </c>
      <c r="AF198" s="62"/>
      <c r="AG198" s="70" t="str">
        <f>$Z$218</f>
        <v>Sha</v>
      </c>
      <c r="AH198" s="61" t="str">
        <f>$AA$218</f>
        <v>Hannah Hass</v>
      </c>
      <c r="AI198" s="47">
        <f>$AB$218</f>
        <v>66</v>
      </c>
      <c r="AJ198" s="47">
        <f>$AC$218</f>
        <v>67</v>
      </c>
      <c r="AK198" s="47">
        <f>$AD$218</f>
        <v>133</v>
      </c>
      <c r="AL198" s="47">
        <f>$AE$218</f>
        <v>75</v>
      </c>
    </row>
    <row r="199" spans="26:38" ht="11.25" customHeight="1" x14ac:dyDescent="0.2">
      <c r="Z199" s="1" t="str">
        <f>$B$14</f>
        <v>AE</v>
      </c>
      <c r="AA199" s="61" t="str">
        <f>$A$14</f>
        <v>Annika Schumerth</v>
      </c>
      <c r="AB199" s="47">
        <f>$L$14</f>
        <v>55</v>
      </c>
      <c r="AC199" s="47">
        <f>$V$14</f>
        <v>59</v>
      </c>
      <c r="AD199" s="47">
        <f>$W$14</f>
        <v>114</v>
      </c>
      <c r="AE199" s="47">
        <f>IF(AA199="","",IF(AD199&gt;"a","",IF(AD199=AD198,AE198,COUNTA($AE$108:AE198))))</f>
        <v>54</v>
      </c>
      <c r="AF199" s="62"/>
      <c r="AG199" s="70" t="str">
        <f>$Z$219</f>
        <v>Ash</v>
      </c>
      <c r="AH199" s="1" t="str">
        <f>$AA$219</f>
        <v>Zion Estano</v>
      </c>
      <c r="AI199" s="47">
        <f>$AB$219</f>
        <v>69</v>
      </c>
      <c r="AJ199" s="47">
        <f>$AC$219</f>
        <v>68</v>
      </c>
      <c r="AK199" s="47">
        <f>$AD$219</f>
        <v>137</v>
      </c>
      <c r="AL199" s="47">
        <f>$AE$219</f>
        <v>76</v>
      </c>
    </row>
    <row r="200" spans="26:38" ht="11.25" customHeight="1" x14ac:dyDescent="0.2">
      <c r="Z200" s="1" t="str">
        <f>$B$76</f>
        <v>Kim</v>
      </c>
      <c r="AA200" s="61" t="str">
        <f>$A$76</f>
        <v>Emma Larew</v>
      </c>
      <c r="AB200" s="47">
        <f>$L$76</f>
        <v>58</v>
      </c>
      <c r="AC200" s="47">
        <f>$V$76</f>
        <v>57</v>
      </c>
      <c r="AD200" s="47">
        <f>$W$76</f>
        <v>115</v>
      </c>
      <c r="AE200" s="47">
        <f>IF(AA200="","",IF(AD200&gt;"a","",IF(AD200=AD199,AE199,COUNTA($AE$108:AE199))))</f>
        <v>57</v>
      </c>
      <c r="AF200" s="62"/>
      <c r="AG200" s="70" t="str">
        <f>$Z$220</f>
        <v>Wau</v>
      </c>
      <c r="AH200" s="1" t="str">
        <f>$AA$220</f>
        <v>Anna Ryder</v>
      </c>
      <c r="AI200" s="47">
        <f>$AB$220</f>
        <v>76</v>
      </c>
      <c r="AJ200" s="47">
        <f>$AC$220</f>
        <v>66</v>
      </c>
      <c r="AK200" s="47">
        <f>$AD$220</f>
        <v>142</v>
      </c>
      <c r="AL200" s="47">
        <f>$AE$220</f>
        <v>77</v>
      </c>
    </row>
    <row r="201" spans="26:38" ht="11.25" customHeight="1" x14ac:dyDescent="0.2">
      <c r="Z201" s="1" t="str">
        <f>$B$52</f>
        <v>Fre</v>
      </c>
      <c r="AA201" s="61" t="str">
        <f>$A$52</f>
        <v>Paige Fulller</v>
      </c>
      <c r="AB201" s="47">
        <f>$L$52</f>
        <v>61</v>
      </c>
      <c r="AC201" s="47">
        <f>$V$52</f>
        <v>54</v>
      </c>
      <c r="AD201" s="47">
        <f>$W$52</f>
        <v>115</v>
      </c>
      <c r="AE201" s="47">
        <f>IF(AA201="","",IF(AD201&gt;"a","",IF(AD201=AD200,AE200,COUNTA($AE$108:AE200))))</f>
        <v>57</v>
      </c>
      <c r="AF201" s="62"/>
      <c r="AG201" s="70" t="str">
        <f>$Z$221</f>
        <v>BP</v>
      </c>
      <c r="AH201" s="1">
        <f>$AA$221</f>
        <v>0</v>
      </c>
      <c r="AI201" s="47">
        <f>$AB$221</f>
        <v>0</v>
      </c>
      <c r="AJ201" s="47" t="str">
        <f>$AC$221</f>
        <v>dq</v>
      </c>
      <c r="AK201" s="47" t="str">
        <f>$AD$221</f>
        <v>dq</v>
      </c>
      <c r="AL201" s="47" t="str">
        <f>$AE$221</f>
        <v/>
      </c>
    </row>
    <row r="202" spans="26:38" ht="11.25" customHeight="1" x14ac:dyDescent="0.2">
      <c r="Z202" s="1" t="str">
        <f>$B$78</f>
        <v>Kim</v>
      </c>
      <c r="AA202" s="61" t="str">
        <f>$A$78</f>
        <v>Eli Herbst</v>
      </c>
      <c r="AB202" s="47">
        <f>$L$78</f>
        <v>56</v>
      </c>
      <c r="AC202" s="47">
        <f>$V$78</f>
        <v>61</v>
      </c>
      <c r="AD202" s="47">
        <f>$W$78</f>
        <v>117</v>
      </c>
      <c r="AE202" s="47">
        <f>IF(AA202="","",IF(AD202&gt;"a","",IF(AD202=AD201,AE201,COUNTA($AE$108:AE201))))</f>
        <v>59</v>
      </c>
      <c r="AF202" s="62"/>
      <c r="AG202" s="70" t="str">
        <f>$Z$222</f>
        <v>Wau</v>
      </c>
      <c r="AH202" s="1">
        <f>$AA$222</f>
        <v>0</v>
      </c>
      <c r="AI202" s="47">
        <f>$AB$222</f>
        <v>0</v>
      </c>
      <c r="AJ202" s="47" t="str">
        <f>$AC$222</f>
        <v>dq</v>
      </c>
      <c r="AK202" s="47" t="str">
        <f>$AD$222</f>
        <v>dq</v>
      </c>
      <c r="AL202" s="47" t="str">
        <f>$AE$222</f>
        <v/>
      </c>
    </row>
    <row r="203" spans="26:38" ht="11.25" customHeight="1" x14ac:dyDescent="0.2">
      <c r="Z203" s="1" t="str">
        <f>$B$77</f>
        <v>Kim</v>
      </c>
      <c r="AA203" s="61" t="str">
        <f>$A$77</f>
        <v>Kendra Schrieber</v>
      </c>
      <c r="AB203" s="47">
        <f>$L$77</f>
        <v>60</v>
      </c>
      <c r="AC203" s="47">
        <f>$V$77</f>
        <v>57</v>
      </c>
      <c r="AD203" s="47">
        <f>$W$77</f>
        <v>117</v>
      </c>
      <c r="AE203" s="47">
        <f>IF(AA203="","",IF(AD203&gt;"a","",IF(AD203=AD202,AE202,COUNTA($AE$108:AE202))))</f>
        <v>59</v>
      </c>
      <c r="AF203" s="62"/>
      <c r="AG203" s="70" t="str">
        <f>$Z$223</f>
        <v>Wri</v>
      </c>
      <c r="AH203" s="1" t="str">
        <f>$AA$223</f>
        <v xml:space="preserve">Chloe Crossman </v>
      </c>
      <c r="AI203" s="47">
        <f>$AB$223</f>
        <v>0</v>
      </c>
      <c r="AJ203" s="47" t="str">
        <f>$AC$223</f>
        <v>dq</v>
      </c>
      <c r="AK203" s="47" t="str">
        <f>$AD$223</f>
        <v>dq</v>
      </c>
      <c r="AL203" s="47" t="str">
        <f>$AE$223</f>
        <v/>
      </c>
    </row>
    <row r="204" spans="26:38" ht="11.25" customHeight="1" x14ac:dyDescent="0.2">
      <c r="Z204" s="1" t="str">
        <f>$B$100</f>
        <v>Sey</v>
      </c>
      <c r="AA204" s="61" t="str">
        <f>$A$100</f>
        <v>Cassie Bain</v>
      </c>
      <c r="AB204" s="47">
        <f>$L$100</f>
        <v>57</v>
      </c>
      <c r="AC204" s="47">
        <f>$V$100</f>
        <v>60</v>
      </c>
      <c r="AD204" s="47">
        <f>$W$100</f>
        <v>117</v>
      </c>
      <c r="AE204" s="47">
        <f>IF(AA204="","",IF(AD204&gt;"a","",IF(AD204=AD203,AE203,COUNTA($AE$108:AE203))))</f>
        <v>59</v>
      </c>
    </row>
    <row r="205" spans="26:38" ht="11.25" customHeight="1" x14ac:dyDescent="0.2">
      <c r="Z205" s="1" t="str">
        <f>$B$11</f>
        <v>AE</v>
      </c>
      <c r="AA205" s="61" t="str">
        <f>$A$11</f>
        <v>Jasmine Lee</v>
      </c>
      <c r="AB205" s="47">
        <f>$L$11</f>
        <v>57</v>
      </c>
      <c r="AC205" s="47">
        <f>$V$11</f>
        <v>63</v>
      </c>
      <c r="AD205" s="47">
        <f>$W$11</f>
        <v>120</v>
      </c>
      <c r="AE205" s="47">
        <f>IF(AA205="","",IF(AD205&gt;"a","",IF(AD205=AD204,AE204,COUNTA($AE$108:AE204))))</f>
        <v>62</v>
      </c>
    </row>
    <row r="206" spans="26:38" ht="11.25" customHeight="1" x14ac:dyDescent="0.2">
      <c r="Z206" s="1" t="str">
        <f>$B$18</f>
        <v>Ash</v>
      </c>
      <c r="AA206" s="61" t="str">
        <f>$A$20</f>
        <v>Mckenna Morrow</v>
      </c>
      <c r="AB206" s="47">
        <f>$L$20</f>
        <v>62</v>
      </c>
      <c r="AC206" s="47">
        <f>$V$20</f>
        <v>60</v>
      </c>
      <c r="AD206" s="47">
        <f>$W$20</f>
        <v>122</v>
      </c>
      <c r="AE206" s="47">
        <f>IF(AA206="","",IF(AD206&gt;"a","",IF(AD206=AD205,AE205,COUNTA($AE$108:AE205))))</f>
        <v>63</v>
      </c>
    </row>
    <row r="207" spans="26:38" ht="11.25" customHeight="1" x14ac:dyDescent="0.2">
      <c r="Z207" s="1" t="str">
        <f>$B$12</f>
        <v>AE</v>
      </c>
      <c r="AA207" s="61" t="str">
        <f>$A$12</f>
        <v>Brianna Knigge</v>
      </c>
      <c r="AB207" s="47">
        <f>$L$12</f>
        <v>59</v>
      </c>
      <c r="AC207" s="47">
        <f>$V$12</f>
        <v>63</v>
      </c>
      <c r="AD207" s="47">
        <f>$W$12</f>
        <v>122</v>
      </c>
      <c r="AE207" s="47">
        <f>IF(AA207="","",IF(AD207&gt;"a","",IF(AD207=AD206,AE206,COUNTA($AE$108:AE206))))</f>
        <v>63</v>
      </c>
    </row>
    <row r="208" spans="26:38" ht="11.25" customHeight="1" x14ac:dyDescent="0.2">
      <c r="Z208" s="1" t="str">
        <f>$B$54</f>
        <v>Fre</v>
      </c>
      <c r="AA208" s="61" t="str">
        <f>$A$54</f>
        <v>Payton Dorn</v>
      </c>
      <c r="AB208" s="47">
        <f>$L$54</f>
        <v>58</v>
      </c>
      <c r="AC208" s="47">
        <f>$V$54</f>
        <v>64</v>
      </c>
      <c r="AD208" s="47">
        <f>$W$54</f>
        <v>122</v>
      </c>
      <c r="AE208" s="47">
        <f>IF(AA208="","",IF(AD208&gt;"a","",IF(AD208=AD207,AE207,COUNTA($AE$108:AE207))))</f>
        <v>63</v>
      </c>
    </row>
    <row r="209" spans="26:31" ht="11.25" customHeight="1" x14ac:dyDescent="0.2">
      <c r="Z209" s="1" t="str">
        <f>$B$43</f>
        <v>FVL</v>
      </c>
      <c r="AA209" s="61" t="str">
        <f>$A$46</f>
        <v>Liz Santos</v>
      </c>
      <c r="AB209" s="47">
        <f>$L$46</f>
        <v>61</v>
      </c>
      <c r="AC209" s="47">
        <f>$V$46</f>
        <v>62</v>
      </c>
      <c r="AD209" s="47">
        <f>$W$46</f>
        <v>123</v>
      </c>
      <c r="AE209" s="47">
        <f>IF(AA209="","",IF(AD209&gt;"a","",IF(AD209=AD208,AE208,COUNTA($AE$108:AE208))))</f>
        <v>66</v>
      </c>
    </row>
    <row r="210" spans="26:31" ht="11.25" customHeight="1" x14ac:dyDescent="0.2">
      <c r="Z210" s="1" t="str">
        <f>$B$109</f>
        <v>Sha</v>
      </c>
      <c r="AA210" s="61" t="str">
        <f>$A$109</f>
        <v>Emily Smith</v>
      </c>
      <c r="AB210" s="47">
        <f>$L$109</f>
        <v>61</v>
      </c>
      <c r="AC210" s="47">
        <f>$V$109</f>
        <v>63</v>
      </c>
      <c r="AD210" s="47">
        <f>$W$109</f>
        <v>124</v>
      </c>
      <c r="AE210" s="47">
        <f>IF(AA210="","",IF(AD210&gt;"a","",IF(AD210=AD209,AE209,COUNTA($AE$108:AE209))))</f>
        <v>67</v>
      </c>
    </row>
    <row r="211" spans="26:31" ht="11.25" customHeight="1" x14ac:dyDescent="0.2">
      <c r="Z211" s="1" t="str">
        <f>$B$53</f>
        <v>Fre</v>
      </c>
      <c r="AA211" s="61" t="str">
        <f>$A$53</f>
        <v>Miranda Peterson</v>
      </c>
      <c r="AB211" s="47">
        <f>$L$53</f>
        <v>61</v>
      </c>
      <c r="AC211" s="47">
        <f>$V$53</f>
        <v>64</v>
      </c>
      <c r="AD211" s="47">
        <f>$W$53</f>
        <v>125</v>
      </c>
      <c r="AE211" s="47">
        <f>IF(AA211="","",IF(AD211&gt;"a","",IF(AD211=AD210,AE210,COUNTA($AE$108:AE210))))</f>
        <v>68</v>
      </c>
    </row>
    <row r="212" spans="26:31" ht="11.25" customHeight="1" x14ac:dyDescent="0.2">
      <c r="Z212" s="1" t="str">
        <f>$B$108</f>
        <v>Sha</v>
      </c>
      <c r="AA212" s="61" t="str">
        <f>$A$108</f>
        <v>Gabby Krueger</v>
      </c>
      <c r="AB212" s="47">
        <f>$L$108</f>
        <v>66</v>
      </c>
      <c r="AC212" s="47">
        <f>$V$108</f>
        <v>62</v>
      </c>
      <c r="AD212" s="47">
        <f>$W$108</f>
        <v>128</v>
      </c>
      <c r="AE212" s="47">
        <f>IF(AA212="","",IF(AD212&gt;"a","",IF(AD212=AD211,AE211,COUNTA($AE$108:AE211))))</f>
        <v>69</v>
      </c>
    </row>
    <row r="213" spans="26:31" ht="11.25" customHeight="1" x14ac:dyDescent="0.2">
      <c r="Z213" s="1" t="str">
        <f>$B$115</f>
        <v>Wau</v>
      </c>
      <c r="AA213" s="61" t="str">
        <f>$A$115</f>
        <v xml:space="preserve">Alana Radley </v>
      </c>
      <c r="AB213" s="47">
        <f>$L$115</f>
        <v>63</v>
      </c>
      <c r="AC213" s="47">
        <f>$V$115</f>
        <v>66</v>
      </c>
      <c r="AD213" s="47">
        <f>$W$115</f>
        <v>129</v>
      </c>
      <c r="AE213" s="47">
        <f>IF(AA213="","",IF(AD213&gt;"a","",IF(AD213=AD212,AE212,COUNTA($AE$108:AE212))))</f>
        <v>70</v>
      </c>
    </row>
    <row r="214" spans="26:31" ht="11.25" customHeight="1" x14ac:dyDescent="0.2">
      <c r="Z214" s="1" t="str">
        <f>$B$116</f>
        <v>Wau</v>
      </c>
      <c r="AA214" s="61" t="str">
        <f>$A$116</f>
        <v>Sydni Sondrol</v>
      </c>
      <c r="AB214" s="47">
        <f>$L$116</f>
        <v>69</v>
      </c>
      <c r="AC214" s="47">
        <f>$V$116</f>
        <v>60</v>
      </c>
      <c r="AD214" s="47">
        <f>$W$116</f>
        <v>129</v>
      </c>
      <c r="AE214" s="47">
        <f>IF(AA214="","",IF(AD214&gt;"a","",IF(AD214=AD213,AE213,COUNTA($AE$108:AE213))))</f>
        <v>70</v>
      </c>
    </row>
    <row r="215" spans="26:31" ht="11.25" customHeight="1" x14ac:dyDescent="0.2">
      <c r="Z215" s="1" t="str">
        <f>$B$101</f>
        <v>Sey</v>
      </c>
      <c r="AA215" s="61" t="str">
        <f>$A$101</f>
        <v>Kyla Ryan</v>
      </c>
      <c r="AB215" s="47">
        <f>$L$101</f>
        <v>66</v>
      </c>
      <c r="AC215" s="47">
        <f>$V$101</f>
        <v>65</v>
      </c>
      <c r="AD215" s="47">
        <f>$W$101</f>
        <v>131</v>
      </c>
      <c r="AE215" s="47">
        <f>IF(AA215="","",IF(AD215&gt;"a","",IF(AD215=AD214,AE214,COUNTA($AE$108:AE214))))</f>
        <v>72</v>
      </c>
    </row>
    <row r="216" spans="26:31" ht="11.25" customHeight="1" x14ac:dyDescent="0.2">
      <c r="Z216" s="1" t="str">
        <f>$B$26</f>
        <v>BP</v>
      </c>
      <c r="AA216" s="61" t="str">
        <f>$A$28</f>
        <v>Madison Kostrrman</v>
      </c>
      <c r="AB216" s="47">
        <f>$L$28</f>
        <v>70</v>
      </c>
      <c r="AC216" s="47">
        <f>$V$28</f>
        <v>62</v>
      </c>
      <c r="AD216" s="47">
        <f>$W$28</f>
        <v>132</v>
      </c>
      <c r="AE216" s="47">
        <f>IF(AA216="","",IF(AD216&gt;"a","",IF(AD216=AD215,AE215,COUNTA($AE$108:AE215))))</f>
        <v>73</v>
      </c>
    </row>
    <row r="217" spans="26:31" ht="11.25" customHeight="1" x14ac:dyDescent="0.2">
      <c r="Z217" s="1" t="str">
        <f>$B$26</f>
        <v>BP</v>
      </c>
      <c r="AA217" s="61" t="str">
        <f>$A$29</f>
        <v xml:space="preserve">Kaela Kosterman </v>
      </c>
      <c r="AB217" s="47">
        <f>$L$29</f>
        <v>71</v>
      </c>
      <c r="AC217" s="47">
        <f>$V$29</f>
        <v>61</v>
      </c>
      <c r="AD217" s="47">
        <f>$W$29</f>
        <v>132</v>
      </c>
      <c r="AE217" s="47">
        <f>IF(AA217="","",IF(AD217&gt;"a","",IF(AD217=AD216,AE216,COUNTA($AE$108:AE216))))</f>
        <v>73</v>
      </c>
    </row>
    <row r="218" spans="26:31" ht="11.25" customHeight="1" x14ac:dyDescent="0.2">
      <c r="Z218" s="1" t="str">
        <f>$B$110</f>
        <v>Sha</v>
      </c>
      <c r="AA218" s="61" t="str">
        <f>$A$110</f>
        <v>Hannah Hass</v>
      </c>
      <c r="AB218" s="47">
        <f>$L$110</f>
        <v>66</v>
      </c>
      <c r="AC218" s="47">
        <f>$V$110</f>
        <v>67</v>
      </c>
      <c r="AD218" s="47">
        <f>$W$110</f>
        <v>133</v>
      </c>
      <c r="AE218" s="47">
        <f>IF(AA218="","",IF(AD218&gt;"a","",IF(AD218=AD217,AE217,COUNTA($AE$108:AE217))))</f>
        <v>75</v>
      </c>
    </row>
    <row r="219" spans="26:31" ht="11.25" customHeight="1" x14ac:dyDescent="0.2">
      <c r="Z219" s="1" t="str">
        <f>$B$18</f>
        <v>Ash</v>
      </c>
      <c r="AA219" s="61" t="str">
        <f>$A$22</f>
        <v>Zion Estano</v>
      </c>
      <c r="AB219" s="47">
        <f>$L$22</f>
        <v>69</v>
      </c>
      <c r="AC219" s="47">
        <f>$V$22</f>
        <v>68</v>
      </c>
      <c r="AD219" s="47">
        <f>$W$22</f>
        <v>137</v>
      </c>
      <c r="AE219" s="47">
        <f>IF(AA219="","",IF(AD219&gt;"a","",IF(AD219=AD218,AE218,COUNTA($AE$108:AE218))))</f>
        <v>76</v>
      </c>
    </row>
    <row r="220" spans="26:31" ht="11.25" customHeight="1" x14ac:dyDescent="0.2">
      <c r="Z220" s="1" t="str">
        <f>$B$118</f>
        <v>Wau</v>
      </c>
      <c r="AA220" s="61" t="str">
        <f>$A$118</f>
        <v>Anna Ryder</v>
      </c>
      <c r="AB220" s="47">
        <f>$L$118</f>
        <v>76</v>
      </c>
      <c r="AC220" s="47">
        <f>$V$118</f>
        <v>66</v>
      </c>
      <c r="AD220" s="47">
        <f>$W$118</f>
        <v>142</v>
      </c>
      <c r="AE220" s="47">
        <f>IF(AA220="","",IF(AD220&gt;"a","",IF(AD220=AD219,AE219,COUNTA($AE$108:AE219))))</f>
        <v>77</v>
      </c>
    </row>
    <row r="221" spans="26:31" ht="11.25" customHeight="1" x14ac:dyDescent="0.2">
      <c r="Z221" s="1" t="str">
        <f>$B$26</f>
        <v>BP</v>
      </c>
      <c r="AA221" s="61">
        <f>$A$30</f>
        <v>0</v>
      </c>
      <c r="AB221" s="47">
        <f>$L$30</f>
        <v>0</v>
      </c>
      <c r="AC221" s="47" t="str">
        <f>$V$30</f>
        <v>dq</v>
      </c>
      <c r="AD221" s="47" t="str">
        <f>$W$30</f>
        <v>dq</v>
      </c>
      <c r="AE221" s="47" t="str">
        <f>IF(AA221="","",IF(AD221&gt;"a","",IF(AD221=AD220,AE220,COUNTA($AE$108:AE220))))</f>
        <v/>
      </c>
    </row>
    <row r="222" spans="26:31" ht="11.25" customHeight="1" x14ac:dyDescent="0.2">
      <c r="Z222" s="1" t="str">
        <f>$B$117</f>
        <v>Wau</v>
      </c>
      <c r="AA222" s="61">
        <f>$A$117</f>
        <v>0</v>
      </c>
      <c r="AB222" s="47">
        <f>$L$117</f>
        <v>0</v>
      </c>
      <c r="AC222" s="47" t="str">
        <f>$V$117</f>
        <v>dq</v>
      </c>
      <c r="AD222" s="47" t="str">
        <f>$W$117</f>
        <v>dq</v>
      </c>
      <c r="AE222" s="47" t="str">
        <f>IF(AA222="","",IF(AD222&gt;"a","",IF(AD222=AD221,AE221,COUNTA($AE$108:AE221))))</f>
        <v/>
      </c>
    </row>
    <row r="223" spans="26:31" ht="11.25" customHeight="1" x14ac:dyDescent="0.2">
      <c r="Z223" s="1" t="str">
        <f>IF(OR($A$129="",$A$129="School Name"),"",$B$133)</f>
        <v>Wri</v>
      </c>
      <c r="AA223" s="61" t="str">
        <f>IF(OR($A$129="",$A$129="School Name"),"",$A$133)</f>
        <v xml:space="preserve">Chloe Crossman </v>
      </c>
      <c r="AB223" s="47">
        <f>IF(OR($A$129="",$A$129="School Name"),"",$L$133)</f>
        <v>0</v>
      </c>
      <c r="AC223" s="47" t="str">
        <f>IF(OR($A$129="",$A$129="School Name"),"",$V$133)</f>
        <v>dq</v>
      </c>
      <c r="AD223" s="47" t="str">
        <f>IF(OR($A$129="",$A$129="School Name"),"zz",$W$133)</f>
        <v>dq</v>
      </c>
      <c r="AE223" s="47" t="str">
        <f>IF(AA223="","",IF(AD223&gt;"a","",IF(AD223=AD222,AE222,COUNTA($AE$108:AE222))))</f>
        <v/>
      </c>
    </row>
    <row r="229" spans="26:38" ht="18.75" customHeight="1" x14ac:dyDescent="0.35">
      <c r="Z229" s="120" t="str">
        <f>A4</f>
        <v>2015 Thunder Invite</v>
      </c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</row>
    <row r="230" spans="26:38" ht="11.25" customHeight="1" x14ac:dyDescent="0.2">
      <c r="Z230" s="121" t="str">
        <f>A5</f>
        <v>Crystal Springs G.C.; August 14, 2015; Par 72</v>
      </c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</row>
    <row r="231" spans="26:38" ht="12" customHeight="1" x14ac:dyDescent="0.2">
      <c r="Z231" s="71"/>
      <c r="AA231" s="72" t="s">
        <v>23</v>
      </c>
      <c r="AB231" s="71"/>
      <c r="AC231" s="71"/>
      <c r="AD231" s="71"/>
      <c r="AE231" s="73"/>
      <c r="AF231" s="73"/>
      <c r="AG231" s="73"/>
      <c r="AH231" s="71"/>
      <c r="AI231" s="71"/>
      <c r="AJ231" s="71"/>
      <c r="AK231" s="73"/>
      <c r="AL231" s="73"/>
    </row>
    <row r="232" spans="26:38" ht="12.75" customHeight="1" thickBot="1" x14ac:dyDescent="0.25">
      <c r="Z232" s="74" t="s">
        <v>12</v>
      </c>
      <c r="AA232" s="71"/>
      <c r="AB232" s="71"/>
      <c r="AC232" s="71"/>
      <c r="AD232" s="71"/>
      <c r="AE232" s="73"/>
      <c r="AF232" s="73"/>
      <c r="AG232" s="74" t="s">
        <v>12</v>
      </c>
      <c r="AH232" s="71"/>
      <c r="AI232" s="71"/>
      <c r="AJ232" s="71"/>
      <c r="AK232" s="73"/>
      <c r="AL232" s="73"/>
    </row>
    <row r="233" spans="26:38" ht="14.45" customHeight="1" thickTop="1" x14ac:dyDescent="0.2">
      <c r="Z233" s="75">
        <f>VLOOKUP($X$12,$B$146:$D$161,3,FALSE)</f>
        <v>13</v>
      </c>
      <c r="AA233" s="76" t="str">
        <f>$A$9</f>
        <v>Appleton East</v>
      </c>
      <c r="AB233" s="77" t="s">
        <v>2</v>
      </c>
      <c r="AC233" s="77" t="s">
        <v>3</v>
      </c>
      <c r="AD233" s="77" t="s">
        <v>13</v>
      </c>
      <c r="AE233" s="78" t="s">
        <v>14</v>
      </c>
      <c r="AF233" s="79"/>
      <c r="AG233" s="75">
        <f>VLOOKUP($X$20,$B$146:$D$161,3,FALSE)</f>
        <v>11</v>
      </c>
      <c r="AH233" s="76" t="str">
        <f>$A$17</f>
        <v>Ashwaubenon</v>
      </c>
      <c r="AI233" s="77" t="s">
        <v>2</v>
      </c>
      <c r="AJ233" s="77" t="s">
        <v>3</v>
      </c>
      <c r="AK233" s="77" t="s">
        <v>13</v>
      </c>
      <c r="AL233" s="78" t="s">
        <v>14</v>
      </c>
    </row>
    <row r="234" spans="26:38" ht="14.45" customHeight="1" x14ac:dyDescent="0.2">
      <c r="Z234" s="80"/>
      <c r="AA234" s="81" t="str">
        <f>$A$10</f>
        <v>Amanda Guzman</v>
      </c>
      <c r="AB234" s="82">
        <f>$L$10</f>
        <v>58</v>
      </c>
      <c r="AC234" s="82">
        <f>$V$10</f>
        <v>49</v>
      </c>
      <c r="AD234" s="82">
        <f>$W$10</f>
        <v>107</v>
      </c>
      <c r="AE234" s="83"/>
      <c r="AF234" s="84"/>
      <c r="AG234" s="80"/>
      <c r="AH234" s="81" t="str">
        <f>$A$18</f>
        <v>Kayley Sjholm</v>
      </c>
      <c r="AI234" s="82">
        <f>$L$18</f>
        <v>47</v>
      </c>
      <c r="AJ234" s="82">
        <f>V18</f>
        <v>48</v>
      </c>
      <c r="AK234" s="82">
        <f>$W$18</f>
        <v>95</v>
      </c>
      <c r="AL234" s="83"/>
    </row>
    <row r="235" spans="26:38" ht="14.45" customHeight="1" x14ac:dyDescent="0.2">
      <c r="Z235" s="80"/>
      <c r="AA235" s="81" t="str">
        <f>$A$11</f>
        <v>Jasmine Lee</v>
      </c>
      <c r="AB235" s="82">
        <f>$L$11</f>
        <v>57</v>
      </c>
      <c r="AC235" s="82">
        <f>$V$11</f>
        <v>63</v>
      </c>
      <c r="AD235" s="82">
        <f>$W$11</f>
        <v>120</v>
      </c>
      <c r="AE235" s="85"/>
      <c r="AG235" s="80"/>
      <c r="AH235" s="81" t="str">
        <f>$A$19</f>
        <v>Breanna Schmit</v>
      </c>
      <c r="AI235" s="82">
        <f>$L$19</f>
        <v>45</v>
      </c>
      <c r="AJ235" s="82">
        <f>V19</f>
        <v>51</v>
      </c>
      <c r="AK235" s="82">
        <f>$W$19</f>
        <v>96</v>
      </c>
      <c r="AL235" s="83"/>
    </row>
    <row r="236" spans="26:38" ht="14.45" customHeight="1" x14ac:dyDescent="0.2">
      <c r="Z236" s="80"/>
      <c r="AA236" s="81" t="str">
        <f>$A$12</f>
        <v>Brianna Knigge</v>
      </c>
      <c r="AB236" s="82">
        <f>$L$12</f>
        <v>59</v>
      </c>
      <c r="AC236" s="82">
        <f>$V$12</f>
        <v>63</v>
      </c>
      <c r="AD236" s="82">
        <f>$W$12</f>
        <v>122</v>
      </c>
      <c r="AE236" s="86">
        <f>$X$12</f>
        <v>442</v>
      </c>
      <c r="AF236" s="87"/>
      <c r="AG236" s="80"/>
      <c r="AH236" s="81" t="str">
        <f>$A$20</f>
        <v>Mckenna Morrow</v>
      </c>
      <c r="AI236" s="82">
        <f>$L$20</f>
        <v>62</v>
      </c>
      <c r="AJ236" s="82">
        <f>V20</f>
        <v>60</v>
      </c>
      <c r="AK236" s="82">
        <f>$W$20</f>
        <v>122</v>
      </c>
      <c r="AL236" s="86">
        <f>$X$20</f>
        <v>427</v>
      </c>
    </row>
    <row r="237" spans="26:38" ht="14.45" customHeight="1" x14ac:dyDescent="0.2">
      <c r="Z237" s="80"/>
      <c r="AA237" s="81" t="str">
        <f>$A$13</f>
        <v>Olivia Riechardt</v>
      </c>
      <c r="AB237" s="82">
        <f>$L$13</f>
        <v>54</v>
      </c>
      <c r="AC237" s="82">
        <f>$V$13</f>
        <v>47</v>
      </c>
      <c r="AD237" s="82">
        <f>$W$13</f>
        <v>101</v>
      </c>
      <c r="AE237" s="88">
        <f>$W$15</f>
        <v>88</v>
      </c>
      <c r="AF237" s="89"/>
      <c r="AG237" s="80"/>
      <c r="AH237" s="81" t="str">
        <f>$A$21</f>
        <v>Lindsay Zabel</v>
      </c>
      <c r="AI237" s="82">
        <f>$L$21</f>
        <v>57</v>
      </c>
      <c r="AJ237" s="82">
        <f>V21</f>
        <v>57</v>
      </c>
      <c r="AK237" s="82">
        <f>$W$21</f>
        <v>114</v>
      </c>
      <c r="AL237" s="88">
        <f>$W$23</f>
        <v>87</v>
      </c>
    </row>
    <row r="238" spans="26:38" ht="14.45" customHeight="1" thickBot="1" x14ac:dyDescent="0.25">
      <c r="Z238" s="90"/>
      <c r="AA238" s="91" t="str">
        <f>$A$14</f>
        <v>Annika Schumerth</v>
      </c>
      <c r="AB238" s="92">
        <f>$L$14</f>
        <v>55</v>
      </c>
      <c r="AC238" s="92">
        <f>$V$14</f>
        <v>59</v>
      </c>
      <c r="AD238" s="92">
        <f>$W$14</f>
        <v>114</v>
      </c>
      <c r="AE238" s="93"/>
      <c r="AF238" s="94"/>
      <c r="AG238" s="90"/>
      <c r="AH238" s="91" t="str">
        <f>$A$22</f>
        <v>Zion Estano</v>
      </c>
      <c r="AI238" s="92">
        <f>$L$22</f>
        <v>69</v>
      </c>
      <c r="AJ238" s="92">
        <f>V22</f>
        <v>68</v>
      </c>
      <c r="AK238" s="92">
        <f>$W$22</f>
        <v>137</v>
      </c>
      <c r="AL238" s="93"/>
    </row>
    <row r="239" spans="26:38" ht="14.45" customHeight="1" thickTop="1" x14ac:dyDescent="0.2">
      <c r="Z239" s="75">
        <f>VLOOKUP($X$28,$B$146:$D$161,3,FALSE)</f>
        <v>15</v>
      </c>
      <c r="AA239" s="95" t="str">
        <f>$A$25</f>
        <v>Bayport</v>
      </c>
      <c r="AB239" s="82" t="s">
        <v>2</v>
      </c>
      <c r="AC239" s="82" t="s">
        <v>3</v>
      </c>
      <c r="AD239" s="82" t="s">
        <v>13</v>
      </c>
      <c r="AE239" s="83" t="s">
        <v>14</v>
      </c>
      <c r="AF239" s="96"/>
      <c r="AG239" s="75">
        <f>VLOOKUP($X$36,$B$146:$D$161,3,FALSE)</f>
        <v>3</v>
      </c>
      <c r="AH239" s="95" t="str">
        <f>$A$33</f>
        <v>DePere</v>
      </c>
      <c r="AI239" s="82" t="s">
        <v>2</v>
      </c>
      <c r="AJ239" s="97" t="s">
        <v>3</v>
      </c>
      <c r="AK239" s="97" t="s">
        <v>13</v>
      </c>
      <c r="AL239" s="83" t="s">
        <v>14</v>
      </c>
    </row>
    <row r="240" spans="26:38" ht="14.45" customHeight="1" x14ac:dyDescent="0.2">
      <c r="Z240" s="80"/>
      <c r="AA240" s="98" t="str">
        <f>$A$26</f>
        <v>Brianna Schermitzier</v>
      </c>
      <c r="AB240" s="99">
        <f>$L$26</f>
        <v>49</v>
      </c>
      <c r="AC240" s="99">
        <f>$V$26</f>
        <v>52</v>
      </c>
      <c r="AD240" s="99">
        <f>$W$26</f>
        <v>101</v>
      </c>
      <c r="AE240" s="83"/>
      <c r="AF240" s="84"/>
      <c r="AG240" s="80"/>
      <c r="AH240" s="98" t="str">
        <f>$A$34</f>
        <v>Megan Growt</v>
      </c>
      <c r="AI240" s="99">
        <f>$L$34</f>
        <v>43</v>
      </c>
      <c r="AJ240" s="99">
        <f>$V$34</f>
        <v>36</v>
      </c>
      <c r="AK240" s="99">
        <f>$W$34</f>
        <v>79</v>
      </c>
      <c r="AL240" s="83"/>
    </row>
    <row r="241" spans="26:38" ht="14.45" customHeight="1" x14ac:dyDescent="0.2">
      <c r="Z241" s="80"/>
      <c r="AA241" s="98" t="str">
        <f>$A$27</f>
        <v>Emme Hilbert</v>
      </c>
      <c r="AB241" s="99">
        <f>$L$27</f>
        <v>57</v>
      </c>
      <c r="AC241" s="99">
        <f>$V$27</f>
        <v>57</v>
      </c>
      <c r="AD241" s="99">
        <f>$W$27</f>
        <v>114</v>
      </c>
      <c r="AE241" s="83"/>
      <c r="AF241" s="84"/>
      <c r="AG241" s="80"/>
      <c r="AH241" s="98" t="str">
        <f>$A$35</f>
        <v>Sara Jorgenson</v>
      </c>
      <c r="AI241" s="99">
        <f>$L$35</f>
        <v>40</v>
      </c>
      <c r="AJ241" s="99">
        <f>$V$35</f>
        <v>47</v>
      </c>
      <c r="AK241" s="99">
        <f>$W$35</f>
        <v>87</v>
      </c>
      <c r="AL241" s="83"/>
    </row>
    <row r="242" spans="26:38" ht="14.45" customHeight="1" x14ac:dyDescent="0.2">
      <c r="Z242" s="80"/>
      <c r="AA242" s="98" t="str">
        <f>$A$28</f>
        <v>Madison Kostrrman</v>
      </c>
      <c r="AB242" s="99">
        <f>$L$28</f>
        <v>70</v>
      </c>
      <c r="AC242" s="99">
        <f>$V$28</f>
        <v>62</v>
      </c>
      <c r="AD242" s="99">
        <f>$W$28</f>
        <v>132</v>
      </c>
      <c r="AE242" s="86">
        <f>$X$28</f>
        <v>479</v>
      </c>
      <c r="AF242" s="87"/>
      <c r="AG242" s="80"/>
      <c r="AH242" s="98" t="str">
        <f>$A$36</f>
        <v>Maddie Brosteau</v>
      </c>
      <c r="AI242" s="99">
        <f>$L$36</f>
        <v>49</v>
      </c>
      <c r="AJ242" s="99">
        <f>$V$36</f>
        <v>49</v>
      </c>
      <c r="AK242" s="99">
        <f>$W$36</f>
        <v>98</v>
      </c>
      <c r="AL242" s="86">
        <f>$X$36</f>
        <v>367</v>
      </c>
    </row>
    <row r="243" spans="26:38" ht="14.45" customHeight="1" x14ac:dyDescent="0.2">
      <c r="Z243" s="80"/>
      <c r="AA243" s="98" t="str">
        <f>$A$29</f>
        <v xml:space="preserve">Kaela Kosterman </v>
      </c>
      <c r="AB243" s="99">
        <f>$L$29</f>
        <v>71</v>
      </c>
      <c r="AC243" s="99">
        <f>$V$29</f>
        <v>61</v>
      </c>
      <c r="AD243" s="99">
        <f>$W$29</f>
        <v>132</v>
      </c>
      <c r="AE243" s="88">
        <f>$W$31</f>
        <v>92</v>
      </c>
      <c r="AF243" s="89"/>
      <c r="AG243" s="80"/>
      <c r="AH243" s="98" t="str">
        <f>$A$37</f>
        <v>Olivia Kowalkowski</v>
      </c>
      <c r="AI243" s="99">
        <f>$L$37</f>
        <v>52</v>
      </c>
      <c r="AJ243" s="99">
        <f>$V$37</f>
        <v>51</v>
      </c>
      <c r="AK243" s="99">
        <f>$W$37</f>
        <v>103</v>
      </c>
      <c r="AL243" s="88">
        <f>$W$39</f>
        <v>72</v>
      </c>
    </row>
    <row r="244" spans="26:38" ht="14.45" customHeight="1" thickBot="1" x14ac:dyDescent="0.25">
      <c r="Z244" s="90"/>
      <c r="AA244" s="100">
        <f>$A$30</f>
        <v>0</v>
      </c>
      <c r="AB244" s="101">
        <f>$L$30</f>
        <v>0</v>
      </c>
      <c r="AC244" s="101" t="str">
        <f>$V$30</f>
        <v>dq</v>
      </c>
      <c r="AD244" s="101" t="str">
        <f>$W$30</f>
        <v>dq</v>
      </c>
      <c r="AE244" s="93"/>
      <c r="AF244" s="94"/>
      <c r="AG244" s="90"/>
      <c r="AH244" s="100" t="str">
        <f>$A$38</f>
        <v>Amanda Scott</v>
      </c>
      <c r="AI244" s="101">
        <f>$L$38</f>
        <v>56</v>
      </c>
      <c r="AJ244" s="101">
        <f>$V$38</f>
        <v>47</v>
      </c>
      <c r="AK244" s="101">
        <f>$W$38</f>
        <v>103</v>
      </c>
      <c r="AL244" s="93"/>
    </row>
    <row r="245" spans="26:38" ht="14.45" customHeight="1" thickTop="1" x14ac:dyDescent="0.2">
      <c r="Z245" s="75">
        <f>VLOOKUP($X$44,$B$146:$D$161,3,FALSE)</f>
        <v>1</v>
      </c>
      <c r="AA245" s="102" t="str">
        <f>$A$41</f>
        <v>Fox Valley Luth</v>
      </c>
      <c r="AB245" s="97" t="s">
        <v>2</v>
      </c>
      <c r="AC245" s="97" t="s">
        <v>3</v>
      </c>
      <c r="AD245" s="97" t="s">
        <v>13</v>
      </c>
      <c r="AE245" s="83" t="s">
        <v>14</v>
      </c>
      <c r="AF245" s="96"/>
      <c r="AG245" s="75">
        <f>VLOOKUP($X$52,$B$146:$D$161,3,FALSE)</f>
        <v>12</v>
      </c>
      <c r="AH245" s="102" t="str">
        <f>$A$49</f>
        <v>Freedom</v>
      </c>
      <c r="AI245" s="97" t="s">
        <v>2</v>
      </c>
      <c r="AJ245" s="97" t="s">
        <v>3</v>
      </c>
      <c r="AK245" s="97" t="s">
        <v>13</v>
      </c>
      <c r="AL245" s="83" t="s">
        <v>14</v>
      </c>
    </row>
    <row r="246" spans="26:38" ht="14.45" customHeight="1" x14ac:dyDescent="0.2">
      <c r="Z246" s="80"/>
      <c r="AA246" s="98" t="str">
        <f>$A$42</f>
        <v>Erika Priebe</v>
      </c>
      <c r="AB246" s="99">
        <f>$L$42</f>
        <v>43</v>
      </c>
      <c r="AC246" s="99">
        <f>$V$42</f>
        <v>46</v>
      </c>
      <c r="AD246" s="99">
        <f>$W$42</f>
        <v>89</v>
      </c>
      <c r="AE246" s="83"/>
      <c r="AF246" s="84"/>
      <c r="AG246" s="80"/>
      <c r="AH246" s="98" t="str">
        <f>$A$50</f>
        <v>Lori Meyer</v>
      </c>
      <c r="AI246" s="99">
        <f>$L$50</f>
        <v>42</v>
      </c>
      <c r="AJ246" s="99">
        <f>$V$50</f>
        <v>41</v>
      </c>
      <c r="AK246" s="99">
        <f>$W$50</f>
        <v>83</v>
      </c>
      <c r="AL246" s="83"/>
    </row>
    <row r="247" spans="26:38" ht="14.45" customHeight="1" x14ac:dyDescent="0.2">
      <c r="Z247" s="80"/>
      <c r="AA247" s="98" t="str">
        <f>$A$43</f>
        <v>Trystin Kluess</v>
      </c>
      <c r="AB247" s="99">
        <f>$L$43</f>
        <v>41</v>
      </c>
      <c r="AC247" s="99">
        <f>$V$43</f>
        <v>42</v>
      </c>
      <c r="AD247" s="99">
        <f>$W$43</f>
        <v>83</v>
      </c>
      <c r="AE247" s="83"/>
      <c r="AF247" s="84"/>
      <c r="AG247" s="80"/>
      <c r="AH247" s="98" t="str">
        <f>$A$51</f>
        <v>Emily Swoboda</v>
      </c>
      <c r="AI247" s="99">
        <f>$L$51</f>
        <v>57</v>
      </c>
      <c r="AJ247" s="99">
        <f>$V$51</f>
        <v>52</v>
      </c>
      <c r="AK247" s="99">
        <f>$W$51</f>
        <v>109</v>
      </c>
      <c r="AL247" s="83"/>
    </row>
    <row r="248" spans="26:38" ht="14.45" customHeight="1" x14ac:dyDescent="0.2">
      <c r="Z248" s="80"/>
      <c r="AA248" s="98" t="str">
        <f>$A$44</f>
        <v>Megan Glaeser</v>
      </c>
      <c r="AB248" s="99">
        <f>$L$44</f>
        <v>41</v>
      </c>
      <c r="AC248" s="99">
        <f>$V$44</f>
        <v>43</v>
      </c>
      <c r="AD248" s="99">
        <f>$W$44</f>
        <v>84</v>
      </c>
      <c r="AE248" s="86">
        <f>$X$44</f>
        <v>350</v>
      </c>
      <c r="AF248" s="87"/>
      <c r="AG248" s="80"/>
      <c r="AH248" s="98" t="str">
        <f>$A$52</f>
        <v>Paige Fulller</v>
      </c>
      <c r="AI248" s="99">
        <f>$L$52</f>
        <v>61</v>
      </c>
      <c r="AJ248" s="99">
        <f>$V$52</f>
        <v>54</v>
      </c>
      <c r="AK248" s="99">
        <f>$W$52</f>
        <v>115</v>
      </c>
      <c r="AL248" s="86">
        <f>$X$52</f>
        <v>429</v>
      </c>
    </row>
    <row r="249" spans="26:38" ht="14.45" customHeight="1" x14ac:dyDescent="0.2">
      <c r="Z249" s="80"/>
      <c r="AA249" s="98" t="str">
        <f>$A$45</f>
        <v>Alicia Gorges</v>
      </c>
      <c r="AB249" s="99">
        <f>$L$45</f>
        <v>45</v>
      </c>
      <c r="AC249" s="99">
        <f>$V$45</f>
        <v>49</v>
      </c>
      <c r="AD249" s="99">
        <f>$W$45</f>
        <v>94</v>
      </c>
      <c r="AE249" s="88">
        <f>$W$47</f>
        <v>73</v>
      </c>
      <c r="AF249" s="89"/>
      <c r="AG249" s="80"/>
      <c r="AH249" s="98" t="str">
        <f>$A$53</f>
        <v>Miranda Peterson</v>
      </c>
      <c r="AI249" s="99">
        <f>$L$53</f>
        <v>61</v>
      </c>
      <c r="AJ249" s="99">
        <f>$V$53</f>
        <v>64</v>
      </c>
      <c r="AK249" s="99">
        <f>$W$53</f>
        <v>125</v>
      </c>
      <c r="AL249" s="88">
        <f>$W$55</f>
        <v>81</v>
      </c>
    </row>
    <row r="250" spans="26:38" ht="14.45" customHeight="1" thickBot="1" x14ac:dyDescent="0.25">
      <c r="Z250" s="90"/>
      <c r="AA250" s="100" t="str">
        <f>$A$46</f>
        <v>Liz Santos</v>
      </c>
      <c r="AB250" s="101">
        <f>$L$46</f>
        <v>61</v>
      </c>
      <c r="AC250" s="101">
        <f>$V$46</f>
        <v>62</v>
      </c>
      <c r="AD250" s="101">
        <f>$W$46</f>
        <v>123</v>
      </c>
      <c r="AE250" s="93"/>
      <c r="AF250" s="94"/>
      <c r="AG250" s="90"/>
      <c r="AH250" s="100" t="str">
        <f>$A$54</f>
        <v>Payton Dorn</v>
      </c>
      <c r="AI250" s="101">
        <f>$L$54</f>
        <v>58</v>
      </c>
      <c r="AJ250" s="101">
        <f>$V$54</f>
        <v>64</v>
      </c>
      <c r="AK250" s="101">
        <f>$W$54</f>
        <v>122</v>
      </c>
      <c r="AL250" s="93"/>
    </row>
    <row r="251" spans="26:38" ht="14.45" customHeight="1" thickTop="1" x14ac:dyDescent="0.2">
      <c r="Z251" s="75">
        <f>VLOOKUP($X$60,$B$146:$D$161,3,FALSE)</f>
        <v>4</v>
      </c>
      <c r="AA251" s="102" t="str">
        <f>$A$57</f>
        <v>GB Preble</v>
      </c>
      <c r="AB251" s="97" t="s">
        <v>2</v>
      </c>
      <c r="AC251" s="97" t="s">
        <v>3</v>
      </c>
      <c r="AD251" s="97" t="s">
        <v>13</v>
      </c>
      <c r="AE251" s="83" t="s">
        <v>14</v>
      </c>
      <c r="AF251" s="96"/>
      <c r="AG251" s="75">
        <f>VLOOKUP($X$68,$B$146:$D$161,3,FALSE)</f>
        <v>2</v>
      </c>
      <c r="AH251" s="102" t="str">
        <f>$A$65</f>
        <v>Hortonville</v>
      </c>
      <c r="AI251" s="97" t="s">
        <v>2</v>
      </c>
      <c r="AJ251" s="97" t="s">
        <v>3</v>
      </c>
      <c r="AK251" s="97" t="s">
        <v>13</v>
      </c>
      <c r="AL251" s="83" t="s">
        <v>14</v>
      </c>
    </row>
    <row r="252" spans="26:38" ht="14.45" customHeight="1" x14ac:dyDescent="0.2">
      <c r="Z252" s="80"/>
      <c r="AA252" s="81" t="str">
        <f>$A$58</f>
        <v>Sydney Onesti</v>
      </c>
      <c r="AB252" s="82">
        <f>$L$58</f>
        <v>46</v>
      </c>
      <c r="AC252" s="82">
        <f>$V$58</f>
        <v>45</v>
      </c>
      <c r="AD252" s="82">
        <f>$W$58</f>
        <v>91</v>
      </c>
      <c r="AE252" s="83"/>
      <c r="AF252" s="84"/>
      <c r="AG252" s="80"/>
      <c r="AH252" s="81" t="str">
        <f>$A$66</f>
        <v>Chloe Crusan</v>
      </c>
      <c r="AI252" s="82">
        <f>$L$66</f>
        <v>42</v>
      </c>
      <c r="AJ252" s="82">
        <f>$V$66</f>
        <v>46</v>
      </c>
      <c r="AK252" s="82">
        <f>$W$66</f>
        <v>88</v>
      </c>
      <c r="AL252" s="83"/>
    </row>
    <row r="253" spans="26:38" ht="14.45" customHeight="1" x14ac:dyDescent="0.2">
      <c r="Z253" s="80"/>
      <c r="AA253" s="81" t="str">
        <f>$A$59</f>
        <v>Katie Warpinski</v>
      </c>
      <c r="AB253" s="82">
        <f>$L$59</f>
        <v>46</v>
      </c>
      <c r="AC253" s="82">
        <f>$V$59</f>
        <v>45</v>
      </c>
      <c r="AD253" s="82">
        <f>$W$59</f>
        <v>91</v>
      </c>
      <c r="AE253" s="83"/>
      <c r="AF253" s="84"/>
      <c r="AG253" s="80"/>
      <c r="AH253" s="81" t="str">
        <f>$A$67</f>
        <v>Abby Nelson</v>
      </c>
      <c r="AI253" s="82">
        <f>$L$67</f>
        <v>50</v>
      </c>
      <c r="AJ253" s="82">
        <f>$V$67</f>
        <v>43</v>
      </c>
      <c r="AK253" s="82">
        <f>$W$67</f>
        <v>93</v>
      </c>
      <c r="AL253" s="83"/>
    </row>
    <row r="254" spans="26:38" ht="14.45" customHeight="1" x14ac:dyDescent="0.2">
      <c r="Z254" s="80"/>
      <c r="AA254" s="81" t="str">
        <f>$A$60</f>
        <v xml:space="preserve">Annie Schneider </v>
      </c>
      <c r="AB254" s="82">
        <f>$L$60</f>
        <v>47</v>
      </c>
      <c r="AC254" s="82">
        <f>$V$60</f>
        <v>46</v>
      </c>
      <c r="AD254" s="82">
        <f>$W$60</f>
        <v>93</v>
      </c>
      <c r="AE254" s="86">
        <f>$X$60</f>
        <v>375</v>
      </c>
      <c r="AF254" s="87"/>
      <c r="AG254" s="80"/>
      <c r="AH254" s="81" t="str">
        <f>$A$68</f>
        <v>Bree Downie</v>
      </c>
      <c r="AI254" s="82">
        <f>$L$68</f>
        <v>43</v>
      </c>
      <c r="AJ254" s="82">
        <f>$V$68</f>
        <v>43</v>
      </c>
      <c r="AK254" s="82">
        <f>$W$68</f>
        <v>86</v>
      </c>
      <c r="AL254" s="86">
        <f>$X$68</f>
        <v>362</v>
      </c>
    </row>
    <row r="255" spans="26:38" ht="14.45" customHeight="1" x14ac:dyDescent="0.2">
      <c r="Z255" s="80"/>
      <c r="AA255" s="81" t="str">
        <f>$A$61</f>
        <v>Kayley Ketter</v>
      </c>
      <c r="AB255" s="82">
        <f>$L$61</f>
        <v>51</v>
      </c>
      <c r="AC255" s="82">
        <f>$V$61</f>
        <v>49</v>
      </c>
      <c r="AD255" s="82">
        <f>$W$61</f>
        <v>100</v>
      </c>
      <c r="AE255" s="88">
        <f>$W$63</f>
        <v>77</v>
      </c>
      <c r="AF255" s="89"/>
      <c r="AG255" s="80"/>
      <c r="AH255" s="81" t="str">
        <f>$A$69</f>
        <v>Abbey Karns</v>
      </c>
      <c r="AI255" s="82">
        <f>$L$69</f>
        <v>51</v>
      </c>
      <c r="AJ255" s="82">
        <f>$V$69</f>
        <v>44</v>
      </c>
      <c r="AK255" s="82">
        <f>$W$69</f>
        <v>95</v>
      </c>
      <c r="AL255" s="88">
        <f>$W$71</f>
        <v>76</v>
      </c>
    </row>
    <row r="256" spans="26:38" ht="14.45" customHeight="1" thickBot="1" x14ac:dyDescent="0.25">
      <c r="Z256" s="90"/>
      <c r="AA256" s="91" t="str">
        <f>$A$62</f>
        <v>Rachael Revolinski</v>
      </c>
      <c r="AB256" s="92">
        <f>$L$62</f>
        <v>56</v>
      </c>
      <c r="AC256" s="92">
        <f>$V$62</f>
        <v>49</v>
      </c>
      <c r="AD256" s="92">
        <f>$W$62</f>
        <v>105</v>
      </c>
      <c r="AE256" s="93"/>
      <c r="AF256" s="94"/>
      <c r="AG256" s="90"/>
      <c r="AH256" s="91" t="str">
        <f>$A$70</f>
        <v>Halle Karns</v>
      </c>
      <c r="AI256" s="92">
        <f>$L$70</f>
        <v>55</v>
      </c>
      <c r="AJ256" s="92">
        <f>$V$70</f>
        <v>52</v>
      </c>
      <c r="AK256" s="92">
        <f>$W$70</f>
        <v>107</v>
      </c>
      <c r="AL256" s="93"/>
    </row>
    <row r="257" spans="26:38" ht="14.45" customHeight="1" thickTop="1" x14ac:dyDescent="0.2">
      <c r="Z257" s="75">
        <f>VLOOKUP($X$76,$B$146:$D$161,3,FALSE)</f>
        <v>8</v>
      </c>
      <c r="AA257" s="95" t="str">
        <f>$A$73</f>
        <v>Kimberly</v>
      </c>
      <c r="AB257" s="82" t="s">
        <v>2</v>
      </c>
      <c r="AC257" s="82" t="s">
        <v>3</v>
      </c>
      <c r="AD257" s="82" t="s">
        <v>13</v>
      </c>
      <c r="AE257" s="83" t="s">
        <v>14</v>
      </c>
      <c r="AF257" s="96"/>
      <c r="AG257" s="75">
        <f>VLOOKUP($X$84,$B$146:$D$161,3,FALSE)</f>
        <v>5</v>
      </c>
      <c r="AH257" s="95" t="str">
        <f>$A$81</f>
        <v>Marinette</v>
      </c>
      <c r="AI257" s="82" t="s">
        <v>2</v>
      </c>
      <c r="AJ257" s="82" t="s">
        <v>3</v>
      </c>
      <c r="AK257" s="82" t="s">
        <v>13</v>
      </c>
      <c r="AL257" s="83" t="s">
        <v>14</v>
      </c>
    </row>
    <row r="258" spans="26:38" ht="14.45" customHeight="1" x14ac:dyDescent="0.2">
      <c r="Z258" s="80"/>
      <c r="AA258" s="81" t="str">
        <f>$A$74</f>
        <v>Hannah Braun</v>
      </c>
      <c r="AB258" s="82">
        <f>$L$74</f>
        <v>43</v>
      </c>
      <c r="AC258" s="82">
        <f>$V$74</f>
        <v>42</v>
      </c>
      <c r="AD258" s="82">
        <f>$W$74</f>
        <v>85</v>
      </c>
      <c r="AE258" s="83"/>
      <c r="AF258" s="84"/>
      <c r="AG258" s="80"/>
      <c r="AH258" s="81" t="str">
        <f>$A$82</f>
        <v>Kayla Thielen</v>
      </c>
      <c r="AI258" s="82">
        <f>$L$82</f>
        <v>44</v>
      </c>
      <c r="AJ258" s="82">
        <f>$V$82</f>
        <v>41</v>
      </c>
      <c r="AK258" s="82">
        <f>$W$82</f>
        <v>85</v>
      </c>
      <c r="AL258" s="83"/>
    </row>
    <row r="259" spans="26:38" ht="14.45" customHeight="1" x14ac:dyDescent="0.2">
      <c r="Z259" s="80"/>
      <c r="AA259" s="81" t="str">
        <f>$A$75</f>
        <v>Hailey Russ</v>
      </c>
      <c r="AB259" s="82">
        <f>$L$75</f>
        <v>47</v>
      </c>
      <c r="AC259" s="82">
        <f>$V$75</f>
        <v>58</v>
      </c>
      <c r="AD259" s="82">
        <f>$W$75</f>
        <v>105</v>
      </c>
      <c r="AE259" s="83"/>
      <c r="AF259" s="84"/>
      <c r="AG259" s="80"/>
      <c r="AH259" s="81" t="str">
        <f>$A$83</f>
        <v>Hallie Olsen</v>
      </c>
      <c r="AI259" s="82">
        <f>$L$83</f>
        <v>52</v>
      </c>
      <c r="AJ259" s="82">
        <f>$V$83</f>
        <v>44</v>
      </c>
      <c r="AK259" s="82">
        <f>$W$83</f>
        <v>96</v>
      </c>
      <c r="AL259" s="83"/>
    </row>
    <row r="260" spans="26:38" ht="14.45" customHeight="1" x14ac:dyDescent="0.2">
      <c r="Z260" s="80"/>
      <c r="AA260" s="81" t="str">
        <f>$A$76</f>
        <v>Emma Larew</v>
      </c>
      <c r="AB260" s="82">
        <f>$L$76</f>
        <v>58</v>
      </c>
      <c r="AC260" s="82">
        <f>$V$76</f>
        <v>57</v>
      </c>
      <c r="AD260" s="82">
        <f>$W$76</f>
        <v>115</v>
      </c>
      <c r="AE260" s="86">
        <f>$X$76</f>
        <v>422</v>
      </c>
      <c r="AF260" s="87"/>
      <c r="AG260" s="80"/>
      <c r="AH260" s="81" t="str">
        <f>$A$84</f>
        <v>Mariah Chenier</v>
      </c>
      <c r="AI260" s="82">
        <f>$L$84</f>
        <v>50</v>
      </c>
      <c r="AJ260" s="82">
        <f>$V$84</f>
        <v>52</v>
      </c>
      <c r="AK260" s="82">
        <f>$W$84</f>
        <v>102</v>
      </c>
      <c r="AL260" s="86">
        <f>$X$84</f>
        <v>377</v>
      </c>
    </row>
    <row r="261" spans="26:38" ht="14.45" customHeight="1" x14ac:dyDescent="0.2">
      <c r="Z261" s="80"/>
      <c r="AA261" s="81" t="str">
        <f>$A$77</f>
        <v>Kendra Schrieber</v>
      </c>
      <c r="AB261" s="82">
        <f>$L$77</f>
        <v>60</v>
      </c>
      <c r="AC261" s="82">
        <f>$V$77</f>
        <v>57</v>
      </c>
      <c r="AD261" s="82">
        <f>$W$77</f>
        <v>117</v>
      </c>
      <c r="AE261" s="88">
        <f>$W$79</f>
        <v>81</v>
      </c>
      <c r="AF261" s="89"/>
      <c r="AG261" s="80"/>
      <c r="AH261" s="81" t="str">
        <f>$A$85</f>
        <v>Lexi Bretl</v>
      </c>
      <c r="AI261" s="82">
        <f>$L$85</f>
        <v>48</v>
      </c>
      <c r="AJ261" s="82">
        <f>$V$85</f>
        <v>46</v>
      </c>
      <c r="AK261" s="82">
        <f>$W$85</f>
        <v>94</v>
      </c>
      <c r="AL261" s="88">
        <f>$W$87</f>
        <v>81</v>
      </c>
    </row>
    <row r="262" spans="26:38" ht="14.45" customHeight="1" thickBot="1" x14ac:dyDescent="0.25">
      <c r="Z262" s="90"/>
      <c r="AA262" s="91" t="str">
        <f>$A$78</f>
        <v>Eli Herbst</v>
      </c>
      <c r="AB262" s="92">
        <f>$L$78</f>
        <v>56</v>
      </c>
      <c r="AC262" s="92">
        <f>$V$78</f>
        <v>61</v>
      </c>
      <c r="AD262" s="92">
        <f>$W$78</f>
        <v>117</v>
      </c>
      <c r="AE262" s="93"/>
      <c r="AF262" s="94"/>
      <c r="AG262" s="90"/>
      <c r="AH262" s="91" t="str">
        <f>$A$86</f>
        <v>Megan Phillips</v>
      </c>
      <c r="AI262" s="92">
        <f>$L$86</f>
        <v>57</v>
      </c>
      <c r="AJ262" s="92">
        <f>$V$86</f>
        <v>48</v>
      </c>
      <c r="AK262" s="92">
        <f>$W$86</f>
        <v>105</v>
      </c>
      <c r="AL262" s="93"/>
    </row>
    <row r="263" spans="26:38" ht="14.45" customHeight="1" thickTop="1" x14ac:dyDescent="0.2">
      <c r="Z263" s="75">
        <f>VLOOKUP($X$92,$B$146:$D$161,3,FALSE)</f>
        <v>6</v>
      </c>
      <c r="AA263" s="76" t="str">
        <f>$A$89</f>
        <v>Pulaski</v>
      </c>
      <c r="AB263" s="77" t="s">
        <v>2</v>
      </c>
      <c r="AC263" s="77" t="s">
        <v>3</v>
      </c>
      <c r="AD263" s="103" t="s">
        <v>13</v>
      </c>
      <c r="AE263" s="78" t="s">
        <v>14</v>
      </c>
      <c r="AF263" s="104"/>
      <c r="AG263" s="75">
        <f>VLOOKUP($X$100,$B$146:$D$161,3,FALSE)</f>
        <v>10</v>
      </c>
      <c r="AH263" s="95" t="str">
        <f>$A$97</f>
        <v>Seymour</v>
      </c>
      <c r="AI263" s="82" t="s">
        <v>2</v>
      </c>
      <c r="AJ263" s="82" t="s">
        <v>3</v>
      </c>
      <c r="AK263" s="105" t="s">
        <v>13</v>
      </c>
      <c r="AL263" s="83" t="s">
        <v>14</v>
      </c>
    </row>
    <row r="264" spans="26:38" ht="14.45" customHeight="1" x14ac:dyDescent="0.2">
      <c r="Z264" s="80"/>
      <c r="AA264" s="81" t="str">
        <f>$A$90</f>
        <v>Cailin Cleary</v>
      </c>
      <c r="AB264" s="82">
        <f>$L$90</f>
        <v>53</v>
      </c>
      <c r="AC264" s="82">
        <f>$V$90</f>
        <v>56</v>
      </c>
      <c r="AD264" s="105">
        <f>$W$90</f>
        <v>109</v>
      </c>
      <c r="AE264" s="83"/>
      <c r="AF264" s="106"/>
      <c r="AG264" s="107"/>
      <c r="AH264" s="81" t="str">
        <f>$A$98</f>
        <v>Anna Pesola</v>
      </c>
      <c r="AI264" s="82">
        <f>$L$98</f>
        <v>49</v>
      </c>
      <c r="AJ264" s="82">
        <f>$V$98</f>
        <v>47</v>
      </c>
      <c r="AK264" s="105">
        <f>$W$98</f>
        <v>96</v>
      </c>
      <c r="AL264" s="83"/>
    </row>
    <row r="265" spans="26:38" ht="14.45" customHeight="1" x14ac:dyDescent="0.2">
      <c r="Z265" s="80"/>
      <c r="AA265" s="81" t="str">
        <f>$A$91</f>
        <v xml:space="preserve">Emma Jonas </v>
      </c>
      <c r="AB265" s="82">
        <f>$L$91</f>
        <v>48</v>
      </c>
      <c r="AC265" s="82">
        <f>$V$91</f>
        <v>56</v>
      </c>
      <c r="AD265" s="105">
        <f>$W$91</f>
        <v>104</v>
      </c>
      <c r="AE265" s="83"/>
      <c r="AF265" s="108"/>
      <c r="AG265" s="107"/>
      <c r="AH265" s="81" t="str">
        <f>$A$99</f>
        <v>Gretchen Heins</v>
      </c>
      <c r="AI265" s="82">
        <f>$L$99</f>
        <v>52</v>
      </c>
      <c r="AJ265" s="82">
        <f>$V$99</f>
        <v>52</v>
      </c>
      <c r="AK265" s="105">
        <f>$W$99</f>
        <v>104</v>
      </c>
      <c r="AL265" s="83"/>
    </row>
    <row r="266" spans="26:38" ht="14.45" customHeight="1" x14ac:dyDescent="0.2">
      <c r="Z266" s="80"/>
      <c r="AA266" s="81" t="str">
        <f>$A$92</f>
        <v>Ally Tonn</v>
      </c>
      <c r="AB266" s="82">
        <f>$L$92</f>
        <v>54</v>
      </c>
      <c r="AC266" s="82">
        <f>$V$92</f>
        <v>47</v>
      </c>
      <c r="AD266" s="105">
        <f>$W$92</f>
        <v>101</v>
      </c>
      <c r="AE266" s="86">
        <f>$X$92</f>
        <v>400</v>
      </c>
      <c r="AF266" s="109"/>
      <c r="AG266" s="107"/>
      <c r="AH266" s="81" t="str">
        <f>$A$100</f>
        <v>Cassie Bain</v>
      </c>
      <c r="AI266" s="82">
        <f>$L$100</f>
        <v>57</v>
      </c>
      <c r="AJ266" s="82">
        <f>$V$100</f>
        <v>60</v>
      </c>
      <c r="AK266" s="105">
        <f>$W$100</f>
        <v>117</v>
      </c>
      <c r="AL266" s="86">
        <f>$X$100</f>
        <v>426</v>
      </c>
    </row>
    <row r="267" spans="26:38" ht="14.45" customHeight="1" x14ac:dyDescent="0.2">
      <c r="Z267" s="80"/>
      <c r="AA267" s="81" t="str">
        <f>$A$93</f>
        <v>Maddy Process</v>
      </c>
      <c r="AB267" s="82">
        <f>$L$93</f>
        <v>51</v>
      </c>
      <c r="AC267" s="82">
        <f>$V$93</f>
        <v>49</v>
      </c>
      <c r="AD267" s="105">
        <f>$W$93</f>
        <v>100</v>
      </c>
      <c r="AE267" s="88">
        <f>$W$95</f>
        <v>81</v>
      </c>
      <c r="AF267" s="110"/>
      <c r="AG267" s="107"/>
      <c r="AH267" s="81" t="str">
        <f>$A$101</f>
        <v>Kyla Ryan</v>
      </c>
      <c r="AI267" s="82">
        <f>$L$101</f>
        <v>66</v>
      </c>
      <c r="AJ267" s="82">
        <f>$V$101</f>
        <v>65</v>
      </c>
      <c r="AK267" s="105">
        <f>$W$101</f>
        <v>131</v>
      </c>
      <c r="AL267" s="88">
        <f>$W$103</f>
        <v>89</v>
      </c>
    </row>
    <row r="268" spans="26:38" ht="14.45" customHeight="1" thickBot="1" x14ac:dyDescent="0.25">
      <c r="Z268" s="90"/>
      <c r="AA268" s="91" t="str">
        <f>$A$94</f>
        <v>Madi Winter</v>
      </c>
      <c r="AB268" s="92">
        <f>$L$94</f>
        <v>52</v>
      </c>
      <c r="AC268" s="92">
        <f>$V$94</f>
        <v>43</v>
      </c>
      <c r="AD268" s="111">
        <f>$W$94</f>
        <v>95</v>
      </c>
      <c r="AE268" s="93"/>
      <c r="AF268" s="112"/>
      <c r="AG268" s="113"/>
      <c r="AH268" s="91" t="str">
        <f>$A$102</f>
        <v>Carissa Salter</v>
      </c>
      <c r="AI268" s="92">
        <f>$L$102</f>
        <v>54</v>
      </c>
      <c r="AJ268" s="92">
        <f>$V$102</f>
        <v>55</v>
      </c>
      <c r="AK268" s="111">
        <f>$W$102</f>
        <v>109</v>
      </c>
      <c r="AL268" s="93"/>
    </row>
    <row r="269" spans="26:38" ht="14.45" customHeight="1" thickTop="1" x14ac:dyDescent="0.2">
      <c r="Z269" s="75">
        <f>VLOOKUP($X$108,$B$146:$D$161,3,FALSE)</f>
        <v>14</v>
      </c>
      <c r="AA269" s="95" t="str">
        <f>$A$105</f>
        <v>Shawano</v>
      </c>
      <c r="AB269" s="82" t="s">
        <v>2</v>
      </c>
      <c r="AC269" s="82" t="s">
        <v>3</v>
      </c>
      <c r="AD269" s="105" t="s">
        <v>13</v>
      </c>
      <c r="AE269" s="83" t="s">
        <v>14</v>
      </c>
      <c r="AF269" s="106"/>
      <c r="AG269" s="114">
        <f>VLOOKUP($X$116,$B$146:$D$161,3,FALSE)</f>
        <v>16</v>
      </c>
      <c r="AH269" s="95" t="str">
        <f>$A$113</f>
        <v>Waupaca</v>
      </c>
      <c r="AI269" s="82" t="s">
        <v>2</v>
      </c>
      <c r="AJ269" s="82" t="s">
        <v>3</v>
      </c>
      <c r="AK269" s="105" t="s">
        <v>13</v>
      </c>
      <c r="AL269" s="83" t="s">
        <v>14</v>
      </c>
    </row>
    <row r="270" spans="26:38" ht="14.45" customHeight="1" x14ac:dyDescent="0.2">
      <c r="Z270" s="80"/>
      <c r="AA270" s="81" t="str">
        <f>$A$106</f>
        <v>Julia Beck</v>
      </c>
      <c r="AB270" s="82">
        <f>$L$106</f>
        <v>50</v>
      </c>
      <c r="AC270" s="82">
        <f>$V$106</f>
        <v>56</v>
      </c>
      <c r="AD270" s="105">
        <f>$W$106</f>
        <v>106</v>
      </c>
      <c r="AE270" s="83"/>
      <c r="AF270" s="108"/>
      <c r="AG270" s="107"/>
      <c r="AH270" s="81" t="str">
        <f>$A$114</f>
        <v>Markie Ash</v>
      </c>
      <c r="AI270" s="82">
        <f>$L$114</f>
        <v>46</v>
      </c>
      <c r="AJ270" s="82">
        <f>$V$114</f>
        <v>49</v>
      </c>
      <c r="AK270" s="105">
        <f>$W$114</f>
        <v>95</v>
      </c>
      <c r="AL270" s="83"/>
    </row>
    <row r="271" spans="26:38" ht="14.45" customHeight="1" x14ac:dyDescent="0.2">
      <c r="Z271" s="80"/>
      <c r="AA271" s="81" t="str">
        <f>$A$107</f>
        <v>Brianna Zook</v>
      </c>
      <c r="AB271" s="82">
        <f>$L$107</f>
        <v>48</v>
      </c>
      <c r="AC271" s="82">
        <f>$V$107</f>
        <v>52</v>
      </c>
      <c r="AD271" s="105">
        <f>$W$107</f>
        <v>100</v>
      </c>
      <c r="AE271" s="83"/>
      <c r="AF271" s="108"/>
      <c r="AG271" s="107"/>
      <c r="AH271" s="81" t="str">
        <f>$A$115</f>
        <v xml:space="preserve">Alana Radley </v>
      </c>
      <c r="AI271" s="82">
        <f>$L$115</f>
        <v>63</v>
      </c>
      <c r="AJ271" s="82">
        <f>$V$115</f>
        <v>66</v>
      </c>
      <c r="AK271" s="105">
        <f>$W$115</f>
        <v>129</v>
      </c>
      <c r="AL271" s="83"/>
    </row>
    <row r="272" spans="26:38" ht="14.45" customHeight="1" x14ac:dyDescent="0.2">
      <c r="Z272" s="80"/>
      <c r="AA272" s="81" t="str">
        <f>$A$108</f>
        <v>Gabby Krueger</v>
      </c>
      <c r="AB272" s="82">
        <f>$L$108</f>
        <v>66</v>
      </c>
      <c r="AC272" s="82">
        <f>$V$108</f>
        <v>62</v>
      </c>
      <c r="AD272" s="105">
        <f>$W$108</f>
        <v>128</v>
      </c>
      <c r="AE272" s="86">
        <f>$X$108</f>
        <v>458</v>
      </c>
      <c r="AF272" s="109"/>
      <c r="AG272" s="107"/>
      <c r="AH272" s="81" t="str">
        <f>$A$116</f>
        <v>Sydni Sondrol</v>
      </c>
      <c r="AI272" s="82">
        <f>$L$116</f>
        <v>69</v>
      </c>
      <c r="AJ272" s="82">
        <f>$V$116</f>
        <v>60</v>
      </c>
      <c r="AK272" s="105">
        <f>$W$116</f>
        <v>129</v>
      </c>
      <c r="AL272" s="86">
        <f>$X$116</f>
        <v>495</v>
      </c>
    </row>
    <row r="273" spans="26:38" ht="14.45" customHeight="1" x14ac:dyDescent="0.2">
      <c r="Z273" s="80"/>
      <c r="AA273" s="81" t="str">
        <f>$A$109</f>
        <v>Emily Smith</v>
      </c>
      <c r="AB273" s="82">
        <f>$L$109</f>
        <v>61</v>
      </c>
      <c r="AC273" s="82">
        <f>$V$109</f>
        <v>63</v>
      </c>
      <c r="AD273" s="105">
        <f>$W$109</f>
        <v>124</v>
      </c>
      <c r="AE273" s="88">
        <f>$W$111</f>
        <v>88</v>
      </c>
      <c r="AF273" s="110"/>
      <c r="AG273" s="107"/>
      <c r="AH273" s="81">
        <f>$A$117</f>
        <v>0</v>
      </c>
      <c r="AI273" s="82">
        <f>$L$117</f>
        <v>0</v>
      </c>
      <c r="AJ273" s="82" t="str">
        <f>$V$117</f>
        <v>dq</v>
      </c>
      <c r="AK273" s="105" t="str">
        <f>$W$117</f>
        <v>dq</v>
      </c>
      <c r="AL273" s="88">
        <f>$W$119</f>
        <v>92</v>
      </c>
    </row>
    <row r="274" spans="26:38" ht="14.45" customHeight="1" thickBot="1" x14ac:dyDescent="0.25">
      <c r="Z274" s="90"/>
      <c r="AA274" s="91" t="str">
        <f>$A$110</f>
        <v>Hannah Hass</v>
      </c>
      <c r="AB274" s="92">
        <f>$L$110</f>
        <v>66</v>
      </c>
      <c r="AC274" s="92">
        <f>$V$110</f>
        <v>67</v>
      </c>
      <c r="AD274" s="111">
        <f>$W$110</f>
        <v>133</v>
      </c>
      <c r="AE274" s="93"/>
      <c r="AF274" s="112"/>
      <c r="AG274" s="113"/>
      <c r="AH274" s="91" t="str">
        <f>$A$118</f>
        <v>Anna Ryder</v>
      </c>
      <c r="AI274" s="92">
        <f>$L$118</f>
        <v>76</v>
      </c>
      <c r="AJ274" s="92">
        <f>$V$118</f>
        <v>66</v>
      </c>
      <c r="AK274" s="111">
        <f>$W$118</f>
        <v>142</v>
      </c>
      <c r="AL274" s="93"/>
    </row>
    <row r="275" spans="26:38" ht="14.45" customHeight="1" thickTop="1" x14ac:dyDescent="0.2">
      <c r="Z275" s="75">
        <f>VLOOKUP($X$124,$B$146:$D$161,3,FALSE)</f>
        <v>9</v>
      </c>
      <c r="AA275" s="95" t="str">
        <f>$A$121</f>
        <v>West DePere</v>
      </c>
      <c r="AB275" s="82" t="s">
        <v>2</v>
      </c>
      <c r="AC275" s="82" t="s">
        <v>3</v>
      </c>
      <c r="AD275" s="105" t="s">
        <v>13</v>
      </c>
      <c r="AE275" s="83" t="s">
        <v>14</v>
      </c>
      <c r="AF275" s="106"/>
      <c r="AG275" s="114">
        <f>IF(OR($A$129="",$A$129="School Name"),"",VLOOKUP($X$132,$B$146:$D$161,3,FALSE))</f>
        <v>7</v>
      </c>
      <c r="AH275" s="95" t="str">
        <f t="shared" ref="AH275:AH280" si="55">IF(OR($A$129="",$A$129="School Name"),"",A129)</f>
        <v>Wrightstown</v>
      </c>
      <c r="AI275" s="82" t="s">
        <v>2</v>
      </c>
      <c r="AJ275" s="82" t="s">
        <v>3</v>
      </c>
      <c r="AK275" s="105" t="s">
        <v>13</v>
      </c>
      <c r="AL275" s="83" t="s">
        <v>14</v>
      </c>
    </row>
    <row r="276" spans="26:38" ht="14.45" customHeight="1" x14ac:dyDescent="0.2">
      <c r="Z276" s="80"/>
      <c r="AA276" s="81" t="str">
        <f>$A$122</f>
        <v>Abby Van De Hei</v>
      </c>
      <c r="AB276" s="82">
        <f>$L$122</f>
        <v>52</v>
      </c>
      <c r="AC276" s="82">
        <f>$V$122</f>
        <v>55</v>
      </c>
      <c r="AD276" s="105">
        <f>$W$122</f>
        <v>107</v>
      </c>
      <c r="AE276" s="83"/>
      <c r="AF276" s="108"/>
      <c r="AG276" s="107"/>
      <c r="AH276" s="81" t="str">
        <f t="shared" si="55"/>
        <v>Victoria Draxler</v>
      </c>
      <c r="AI276" s="82">
        <f>IF(OR($A$129="",$A$129="School Name"),"",L130)</f>
        <v>48</v>
      </c>
      <c r="AJ276" s="82">
        <f>IF(OR($A$129="",$A$129="School Name"),"",V130)</f>
        <v>44</v>
      </c>
      <c r="AK276" s="105">
        <f>IF(OR($A$129="",$A$129="School Name"),"",W130)</f>
        <v>92</v>
      </c>
      <c r="AL276" s="83"/>
    </row>
    <row r="277" spans="26:38" ht="14.45" customHeight="1" x14ac:dyDescent="0.2">
      <c r="Z277" s="80"/>
      <c r="AA277" s="81" t="str">
        <f>$A$123</f>
        <v>Crystal Hill</v>
      </c>
      <c r="AB277" s="82">
        <f>$L$123</f>
        <v>52</v>
      </c>
      <c r="AC277" s="82">
        <f>$V$123</f>
        <v>52</v>
      </c>
      <c r="AD277" s="105">
        <f>$W$123</f>
        <v>104</v>
      </c>
      <c r="AE277" s="83"/>
      <c r="AF277" s="108"/>
      <c r="AG277" s="107"/>
      <c r="AH277" s="81" t="str">
        <f t="shared" si="55"/>
        <v>Emily Tetzlatt</v>
      </c>
      <c r="AI277" s="82">
        <f>IF(OR($A$129="",$A$129="School Name"),"",L131)</f>
        <v>53</v>
      </c>
      <c r="AJ277" s="82">
        <f>IF(OR($A$129="",$A$129="School Name"),"",V131)</f>
        <v>47</v>
      </c>
      <c r="AK277" s="105">
        <f>IF(OR($A$129="",$A$129="School Name"),"",$W$130)</f>
        <v>92</v>
      </c>
      <c r="AL277" s="83"/>
    </row>
    <row r="278" spans="26:38" ht="14.45" customHeight="1" x14ac:dyDescent="0.2">
      <c r="Z278" s="80"/>
      <c r="AA278" s="81" t="str">
        <f>$A$124</f>
        <v>Maddy Coppens</v>
      </c>
      <c r="AB278" s="82">
        <f>$L$124</f>
        <v>52</v>
      </c>
      <c r="AC278" s="82">
        <f>$V$124</f>
        <v>58</v>
      </c>
      <c r="AD278" s="105">
        <f>$W$124</f>
        <v>110</v>
      </c>
      <c r="AE278" s="86">
        <f>$X$124</f>
        <v>424</v>
      </c>
      <c r="AF278" s="109"/>
      <c r="AG278" s="107"/>
      <c r="AH278" s="81" t="str">
        <f t="shared" si="55"/>
        <v>Eden Schneider</v>
      </c>
      <c r="AI278" s="82">
        <f>IF(OR($A$129="",$A$129="School Name"),"",L132)</f>
        <v>50</v>
      </c>
      <c r="AJ278" s="82">
        <f>IF(OR($A$129="",$A$129="School Name"),"",V132)</f>
        <v>54</v>
      </c>
      <c r="AK278" s="105">
        <f>IF(OR($A$129="",$A$129="School Name"),"",$W$130)</f>
        <v>92</v>
      </c>
      <c r="AL278" s="86">
        <f>IF(OR($A$129="",$A$129="School Name"),"",$X$132)</f>
        <v>404</v>
      </c>
    </row>
    <row r="279" spans="26:38" ht="14.45" customHeight="1" x14ac:dyDescent="0.2">
      <c r="Z279" s="80"/>
      <c r="AA279" s="81" t="str">
        <f>$A$125</f>
        <v>Payton Kellam</v>
      </c>
      <c r="AB279" s="82">
        <f>$L$125</f>
        <v>55</v>
      </c>
      <c r="AC279" s="82">
        <f>$V$125</f>
        <v>53</v>
      </c>
      <c r="AD279" s="105">
        <f>$W$125</f>
        <v>108</v>
      </c>
      <c r="AE279" s="88">
        <f>$W$127</f>
        <v>89</v>
      </c>
      <c r="AF279" s="110"/>
      <c r="AG279" s="107"/>
      <c r="AH279" s="81" t="str">
        <f t="shared" si="55"/>
        <v xml:space="preserve">Chloe Crossman </v>
      </c>
      <c r="AI279" s="82">
        <f>IF(OR($A$129="",$A$129="School Name"),"",L133)</f>
        <v>0</v>
      </c>
      <c r="AJ279" s="82" t="str">
        <f>IF(OR($A$129="",$A$129="School Name"),"",V133)</f>
        <v>dq</v>
      </c>
      <c r="AK279" s="105">
        <f>IF(OR($A$129="",$A$129="School Name"),"",$W$130)</f>
        <v>92</v>
      </c>
      <c r="AL279" s="88">
        <f>IF(OR($A$129="",$A$129="School Name"),"",$W$135)</f>
        <v>81</v>
      </c>
    </row>
    <row r="280" spans="26:38" ht="14.45" customHeight="1" thickBot="1" x14ac:dyDescent="0.25">
      <c r="Z280" s="90"/>
      <c r="AA280" s="91" t="str">
        <f>$A$126</f>
        <v>Brooke Ambrosius</v>
      </c>
      <c r="AB280" s="92">
        <f>$L$126</f>
        <v>51</v>
      </c>
      <c r="AC280" s="92">
        <f>$V$126</f>
        <v>54</v>
      </c>
      <c r="AD280" s="111">
        <f>$W$126</f>
        <v>105</v>
      </c>
      <c r="AE280" s="93"/>
      <c r="AF280" s="112"/>
      <c r="AG280" s="113"/>
      <c r="AH280" s="91" t="str">
        <f t="shared" si="55"/>
        <v xml:space="preserve">Grace Nemecek </v>
      </c>
      <c r="AI280" s="92">
        <f>IF(OR($A$129="",$A$129="School Name"),"",L134)</f>
        <v>54</v>
      </c>
      <c r="AJ280" s="92">
        <f>IF(OR($A$129="",$A$129="School Name"),"",V134)</f>
        <v>54</v>
      </c>
      <c r="AK280" s="111">
        <f>IF(OR($A$129="",$A$129="School Name"),"",$W$130)</f>
        <v>92</v>
      </c>
      <c r="AL280" s="93"/>
    </row>
    <row r="281" spans="26:38" ht="12" thickTop="1" x14ac:dyDescent="0.2"/>
    <row r="282" spans="26:38" ht="12" x14ac:dyDescent="0.2">
      <c r="AG282" s="49"/>
      <c r="AH282" s="50"/>
      <c r="AI282" s="51"/>
      <c r="AJ282" s="51"/>
      <c r="AK282" s="52"/>
      <c r="AL282" s="52"/>
    </row>
    <row r="283" spans="26:38" ht="12" x14ac:dyDescent="0.2">
      <c r="AG283" s="52"/>
      <c r="AH283" s="53"/>
      <c r="AI283" s="51"/>
      <c r="AJ283" s="51"/>
      <c r="AK283" s="52"/>
      <c r="AL283" s="52"/>
    </row>
    <row r="284" spans="26:38" ht="12" x14ac:dyDescent="0.2">
      <c r="AG284" s="49"/>
      <c r="AH284" s="50"/>
      <c r="AI284" s="51"/>
      <c r="AJ284" s="51"/>
      <c r="AK284" s="51"/>
      <c r="AL284" s="52"/>
    </row>
    <row r="285" spans="26:38" ht="12" x14ac:dyDescent="0.2">
      <c r="AG285" s="52"/>
      <c r="AH285" s="53"/>
      <c r="AI285" s="51"/>
      <c r="AJ285" s="51"/>
      <c r="AK285" s="51"/>
      <c r="AL285" s="52"/>
    </row>
    <row r="286" spans="26:38" ht="12" x14ac:dyDescent="0.2">
      <c r="AG286" s="52"/>
      <c r="AH286" s="53"/>
      <c r="AI286" s="51"/>
      <c r="AJ286" s="51"/>
      <c r="AK286" s="51"/>
      <c r="AL286" s="52"/>
    </row>
    <row r="287" spans="26:38" ht="12" x14ac:dyDescent="0.2">
      <c r="AG287" s="52"/>
      <c r="AH287" s="53"/>
      <c r="AI287" s="51"/>
      <c r="AJ287" s="51"/>
      <c r="AK287" s="51"/>
      <c r="AL287" s="49"/>
    </row>
    <row r="288" spans="26:38" ht="12" x14ac:dyDescent="0.2">
      <c r="AG288" s="52"/>
      <c r="AH288" s="53"/>
      <c r="AI288" s="51"/>
      <c r="AJ288" s="51"/>
      <c r="AK288" s="51"/>
      <c r="AL288" s="54"/>
    </row>
    <row r="289" spans="33:38" ht="12" x14ac:dyDescent="0.2">
      <c r="AG289" s="52"/>
      <c r="AH289" s="53"/>
      <c r="AI289" s="51"/>
      <c r="AJ289" s="51"/>
      <c r="AK289" s="51"/>
      <c r="AL289" s="52"/>
    </row>
    <row r="563" spans="1:41" x14ac:dyDescent="0.2">
      <c r="A563" s="2" t="s">
        <v>19</v>
      </c>
      <c r="AO563" s="1" t="s">
        <v>20</v>
      </c>
    </row>
  </sheetData>
  <sortState ref="AH144:AK161">
    <sortCondition descending="1" ref="AK144"/>
  </sortState>
  <customSheetViews>
    <customSheetView guid="{518DA4C0-E3C7-11D2-95B6-444553540000}" showPageBreaks="1" showGridLines="0" printArea="1" showRuler="0" topLeftCell="Y179">
      <selection activeCell="Z182" sqref="Z182"/>
      <pageMargins left="0.5" right="0.5" top="0.5" bottom="0.5" header="0.5" footer="0.5"/>
      <pageSetup orientation="portrait" horizontalDpi="300" verticalDpi="300" r:id="rId1"/>
      <headerFooter alignWithMargins="0"/>
    </customSheetView>
  </customSheetViews>
  <mergeCells count="9">
    <mergeCell ref="A4:W4"/>
    <mergeCell ref="A5:W5"/>
    <mergeCell ref="Z229:AL229"/>
    <mergeCell ref="Z230:AL230"/>
    <mergeCell ref="Z140:AL140"/>
    <mergeCell ref="Z141:AL141"/>
    <mergeCell ref="Z142:AE142"/>
    <mergeCell ref="AH142:AL142"/>
    <mergeCell ref="AI162:AK162"/>
  </mergeCells>
  <phoneticPr fontId="0" type="noConversion"/>
  <pageMargins left="0.5" right="0.25" top="0.25" bottom="0" header="0" footer="0"/>
  <pageSetup orientation="portrait" horizontalDpi="300" verticalDpi="3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printout12">
                <anchor moveWithCells="1" sizeWithCells="1">
                  <from>
                    <xdr:col>18</xdr:col>
                    <xdr:colOff>19050</xdr:colOff>
                    <xdr:row>0</xdr:row>
                    <xdr:rowOff>66675</xdr:rowOff>
                  </from>
                  <to>
                    <xdr:col>23</xdr:col>
                    <xdr:colOff>38100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Mellinger</dc:creator>
  <cp:lastModifiedBy>Timm, Matthew</cp:lastModifiedBy>
  <cp:lastPrinted>2014-04-24T21:27:14Z</cp:lastPrinted>
  <dcterms:created xsi:type="dcterms:W3CDTF">1999-02-09T01:46:13Z</dcterms:created>
  <dcterms:modified xsi:type="dcterms:W3CDTF">2015-08-14T20:08:57Z</dcterms:modified>
</cp:coreProperties>
</file>